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25" windowWidth="19320" windowHeight="9855"/>
  </bookViews>
  <sheets>
    <sheet name="стр.1" sheetId="6" r:id="rId1"/>
    <sheet name="стр.2,3" sheetId="8" r:id="rId2"/>
    <sheet name="раздел 2.2. обоснования" sheetId="12" r:id="rId3"/>
    <sheet name="детализация" sheetId="13" r:id="rId4"/>
    <sheet name="раздел 2.2.1." sheetId="2" r:id="rId5"/>
    <sheet name="раздел 2.3." sheetId="9" r:id="rId6"/>
    <sheet name="раздел.3" sheetId="3" r:id="rId7"/>
    <sheet name="раздел 4" sheetId="10" r:id="rId8"/>
    <sheet name="прил.2" sheetId="11" r:id="rId9"/>
  </sheets>
  <externalReferences>
    <externalReference r:id="rId10"/>
  </externalReferences>
  <definedNames>
    <definedName name="_xlnm.Print_Titles" localSheetId="2">'раздел 2.2. обоснования'!$A$5:$IV$6</definedName>
    <definedName name="_xlnm.Print_Area" localSheetId="3">детализация!$A$1:$G$39</definedName>
    <definedName name="_xlnm.Print_Area" localSheetId="7">'раздел 4'!$A$1:$D$16</definedName>
    <definedName name="_xlnm.Print_Area" localSheetId="6">раздел.3!$A$1:$G$59</definedName>
  </definedNames>
  <calcPr calcId="124519"/>
</workbook>
</file>

<file path=xl/calcChain.xml><?xml version="1.0" encoding="utf-8"?>
<calcChain xmlns="http://schemas.openxmlformats.org/spreadsheetml/2006/main">
  <c r="AK54" i="11"/>
  <c r="J54"/>
  <c r="C54"/>
  <c r="C3" i="10"/>
  <c r="B3"/>
  <c r="A16"/>
  <c r="E4" i="3"/>
  <c r="C4"/>
  <c r="B4"/>
  <c r="D4"/>
  <c r="CW2" i="9" l="1"/>
  <c r="BU2"/>
  <c r="BM2"/>
  <c r="D35"/>
  <c r="K35"/>
  <c r="AL35"/>
  <c r="G15" i="2"/>
  <c r="E35" i="12"/>
  <c r="I12" i="13" l="1"/>
  <c r="L35" i="12"/>
  <c r="E23"/>
  <c r="E22"/>
  <c r="E21"/>
  <c r="L12"/>
  <c r="E11"/>
  <c r="G27" i="13"/>
  <c r="G39" l="1"/>
  <c r="G38"/>
  <c r="G37"/>
  <c r="G36"/>
  <c r="F36"/>
  <c r="G35"/>
  <c r="G34"/>
  <c r="G33" s="1"/>
  <c r="F33"/>
  <c r="G32"/>
  <c r="G31"/>
  <c r="G30"/>
  <c r="G29"/>
  <c r="G28"/>
  <c r="G26"/>
  <c r="G25"/>
  <c r="G24"/>
  <c r="G23"/>
  <c r="G22"/>
  <c r="G21"/>
  <c r="G20"/>
  <c r="G19"/>
  <c r="G18"/>
  <c r="G17"/>
  <c r="G16"/>
  <c r="G15"/>
  <c r="G14"/>
  <c r="G13"/>
  <c r="F12"/>
  <c r="G11"/>
  <c r="G10"/>
  <c r="G9"/>
  <c r="F9"/>
  <c r="F6" s="1"/>
  <c r="G8"/>
  <c r="G7" s="1"/>
  <c r="F7"/>
  <c r="H39" i="12"/>
  <c r="D39" s="1"/>
  <c r="H38"/>
  <c r="D38" s="1"/>
  <c r="H37"/>
  <c r="D37" s="1"/>
  <c r="L36"/>
  <c r="K36"/>
  <c r="J36"/>
  <c r="I36"/>
  <c r="H36"/>
  <c r="G36"/>
  <c r="F36"/>
  <c r="E36"/>
  <c r="D36"/>
  <c r="H35"/>
  <c r="D35" s="1"/>
  <c r="H34"/>
  <c r="D34"/>
  <c r="H33"/>
  <c r="E33"/>
  <c r="D33" s="1"/>
  <c r="H32"/>
  <c r="D32" s="1"/>
  <c r="H31"/>
  <c r="D31" s="1"/>
  <c r="H30"/>
  <c r="D30" s="1"/>
  <c r="H29"/>
  <c r="D29" s="1"/>
  <c r="H28"/>
  <c r="D28" s="1"/>
  <c r="H27"/>
  <c r="D27" s="1"/>
  <c r="L26"/>
  <c r="K26"/>
  <c r="J26"/>
  <c r="I26"/>
  <c r="H26"/>
  <c r="G26"/>
  <c r="F26"/>
  <c r="D26" s="1"/>
  <c r="E26"/>
  <c r="H25"/>
  <c r="D25"/>
  <c r="H24"/>
  <c r="D24"/>
  <c r="H23"/>
  <c r="D23"/>
  <c r="H22"/>
  <c r="D22"/>
  <c r="H21"/>
  <c r="D21"/>
  <c r="L20"/>
  <c r="L19" s="1"/>
  <c r="K20"/>
  <c r="J20"/>
  <c r="J19" s="1"/>
  <c r="I20"/>
  <c r="H20"/>
  <c r="H19" s="1"/>
  <c r="G20"/>
  <c r="F20"/>
  <c r="F19" s="1"/>
  <c r="K19"/>
  <c r="I19"/>
  <c r="G19"/>
  <c r="H18"/>
  <c r="D18" s="1"/>
  <c r="D17"/>
  <c r="H16"/>
  <c r="D16"/>
  <c r="H15"/>
  <c r="D15"/>
  <c r="H14"/>
  <c r="D14"/>
  <c r="H13"/>
  <c r="D13"/>
  <c r="H12"/>
  <c r="D12" s="1"/>
  <c r="H11"/>
  <c r="L10"/>
  <c r="K10"/>
  <c r="K8" s="1"/>
  <c r="J10"/>
  <c r="I10"/>
  <c r="I8" s="1"/>
  <c r="E10"/>
  <c r="H9"/>
  <c r="D9" s="1"/>
  <c r="L8"/>
  <c r="J8"/>
  <c r="G8"/>
  <c r="F8"/>
  <c r="F4"/>
  <c r="E4"/>
  <c r="D4"/>
  <c r="C4"/>
  <c r="H10" l="1"/>
  <c r="H8" s="1"/>
  <c r="G12" i="13"/>
  <c r="D11" i="12"/>
  <c r="E8"/>
  <c r="E20"/>
  <c r="CN86" i="8"/>
  <c r="CN71"/>
  <c r="CN68"/>
  <c r="CN42"/>
  <c r="H18" i="3"/>
  <c r="H17"/>
  <c r="H16"/>
  <c r="H15"/>
  <c r="H14"/>
  <c r="H13"/>
  <c r="H12"/>
  <c r="H11"/>
  <c r="H10"/>
  <c r="D8" i="12" l="1"/>
  <c r="D10"/>
  <c r="G6" i="13"/>
  <c r="E19" i="12"/>
  <c r="D19" s="1"/>
  <c r="D20"/>
  <c r="CN66" i="8"/>
  <c r="E54" i="3" l="1"/>
  <c r="F54" s="1"/>
  <c r="G54" s="1"/>
  <c r="E52"/>
  <c r="F52" s="1"/>
  <c r="G52" s="1"/>
  <c r="F13" i="2" l="1"/>
  <c r="E13"/>
  <c r="D13"/>
  <c r="J11"/>
  <c r="K11"/>
  <c r="L11"/>
  <c r="D15" l="1"/>
  <c r="D11" s="1"/>
  <c r="H15"/>
  <c r="I15"/>
  <c r="G11"/>
  <c r="E15" l="1"/>
  <c r="E11" s="1"/>
  <c r="H11"/>
  <c r="F15"/>
  <c r="F11" s="1"/>
  <c r="I11"/>
  <c r="EZ18" i="11" l="1"/>
  <c r="AY22"/>
  <c r="BJ21"/>
  <c r="AO19"/>
  <c r="B4" i="2"/>
  <c r="BR4" i="8" l="1"/>
  <c r="AQ4"/>
  <c r="AH4"/>
  <c r="CN21"/>
  <c r="CN11"/>
  <c r="CU11" i="6"/>
  <c r="CB11"/>
  <c r="BU11"/>
  <c r="BX14" i="11" l="1"/>
  <c r="AY18" s="1"/>
  <c r="D4" i="2"/>
  <c r="CY14" i="11"/>
  <c r="BZ18" s="1"/>
  <c r="F4" i="2"/>
  <c r="C4"/>
  <c r="BQ14" i="11"/>
  <c r="AR18" s="1"/>
  <c r="E4" i="2"/>
  <c r="CN9" i="8"/>
</calcChain>
</file>

<file path=xl/sharedStrings.xml><?xml version="1.0" encoding="utf-8"?>
<sst xmlns="http://schemas.openxmlformats.org/spreadsheetml/2006/main" count="719" uniqueCount="429">
  <si>
    <t>Наименование показателя</t>
  </si>
  <si>
    <t>Код строки</t>
  </si>
  <si>
    <t>Всего</t>
  </si>
  <si>
    <t>в том числе:</t>
  </si>
  <si>
    <t>Субсидии на осуществление капитальных вложений</t>
  </si>
  <si>
    <t>Поступления от доходов, всего:</t>
  </si>
  <si>
    <t>х</t>
  </si>
  <si>
    <t>Доходы от оказания услуг, работ</t>
  </si>
  <si>
    <t>Доходы от штрафов, пеней, иных сумм принудительного изъятия</t>
  </si>
  <si>
    <t>Выплаты по расходам, всего: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</si>
  <si>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</si>
  <si>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</si>
  <si>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</si>
  <si>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</si>
  <si>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Остаток средств на начало года</t>
  </si>
  <si>
    <t>Остаток средств на конец года</t>
  </si>
  <si>
    <t>2.2.1. Показатели выплат по расходам на закупку товаров,</t>
  </si>
  <si>
    <t>работ, услуг учреждения (подразделения) &lt;*&gt;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</si>
  <si>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</si>
  <si>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</si>
  <si>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</si>
  <si>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</si>
  <si>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</si>
  <si>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</si>
  <si>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</si>
  <si>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</si>
  <si>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3. Сведения и показатели об использовании ресурсов</t>
  </si>
  <si>
    <t>учреждения (подразделения)</t>
  </si>
  <si>
    <t>Единица измерения</t>
  </si>
  <si>
    <t>1. Сведения об уровне оплаты труда работников учреждения (подразделения)</t>
  </si>
  <si>
    <t>1.1. Фонд оплаты труда, всего</t>
  </si>
  <si>
    <t>тыс. руб.</t>
  </si>
  <si>
    <t>из них: выплаты стимулирующего характера</t>
  </si>
  <si>
    <t>1.1.1. Фонд оплаты труда руководителей учреждения (подразделения) и их заместителей</t>
  </si>
  <si>
    <t>1.1.2. Фонд оплаты труда прочих работников учреждения (подразделения)</t>
  </si>
  <si>
    <t>1.2. Фонд оплаты труда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</si>
  <si>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</si>
  <si>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1.3. Среднесписочная численность работников учреждения (подразделения)</t>
  </si>
  <si>
    <t>чел.</t>
  </si>
  <si>
    <t>1.3.1. Среднесписочная численность руководителей учреждения (подразделения) и их заместителей</t>
  </si>
  <si>
    <t>1.3.2. Среднесписочная численность прочих работников учреждения (подразделения)</t>
  </si>
  <si>
    <t>1.4. Среднесписочная численность работников учреждения (подразделения), с которыми заключены эффективные контракты</t>
  </si>
  <si>
    <t>1.4.1. Среднесписочная численность руководителей учреждения (подразделения) и их заместителей, с которыми заключены эффективные контракты</t>
  </si>
  <si>
    <t>1.4.2. Среднесписочная численность прочих работников учреждения (подразделения), с которыми заключены эффективные контракты</t>
  </si>
  <si>
    <t>1.5. Среднесписочная численность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</si>
  <si>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</si>
  <si>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>руб.</t>
  </si>
  <si>
    <t>1.7. Средняя заработная плата, сложившаяся/прогнозируемая в отчетном периоде</t>
  </si>
  <si>
    <t>в том числе по категориям работников, повышение оплаты труда которых предусмотрено указами Президента РФ</t>
  </si>
  <si>
    <t>1.8. Отношение средней заработной платы руководителей учреждения (подразделения) и их заместителей к средней заработной плате работников учреждения (подразделения)</t>
  </si>
  <si>
    <t>%</t>
  </si>
  <si>
    <t>1.9. Отношение средней заработной платы, сложившейся/прогнозируемой в отчетном периоде, к средней заработной плате, необходимой для реализации указов Президента РФ</t>
  </si>
  <si>
    <t>2. Сведения об использовании имущества учреждения (подразделения)</t>
  </si>
  <si>
    <t>2.1. Общая площадь объектов недвижимого имущества, закрепленная за учреждением (подразделением)</t>
  </si>
  <si>
    <t>м2</t>
  </si>
  <si>
    <t>2.1.1. Площадь недвижимого имущества в безвозмездном пользовании, всего</t>
  </si>
  <si>
    <t>2.1.2. 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</si>
  <si>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</si>
  <si>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2.2. Затраты на содержание имущества учреждения (подразделения)</t>
  </si>
  <si>
    <t>2.2.1. Затраты на содержание имущества учреждения (подразделения), не используемого для выполнения государственного задания</t>
  </si>
  <si>
    <t>2.3. Коэффициент износа основных средств (отношение величины износа основных средств на конец отчетного периода к стоимости основных средств учреждения на конец отчетного периода)</t>
  </si>
  <si>
    <t>ед.</t>
  </si>
  <si>
    <t>2.4. Коэффициент обновления основных средств (отношение стоимости основных средств, поступивших за отчетный период,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</si>
  <si>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</si>
  <si>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3. Показатели, характеризующие объем и качество оказываемой услуги</t>
  </si>
  <si>
    <t>3.1. Общее количество государственных услуг, оказываемых учреждением (подразделением)</t>
  </si>
  <si>
    <t>3.1.1. Количество государственных услуг, в отношении которых нормативно установлены требования к качеству их оказания</t>
  </si>
  <si>
    <t>4. Показатели открытости и прозрачности деятельности</t>
  </si>
  <si>
    <t>4.1. Обеспечено размещение (актуализация) сведений об учреждении (подразделении) на официальном сайте в сети Интернет www.bus.gov.ru</t>
  </si>
  <si>
    <t>да - 1/нет - 0</t>
  </si>
  <si>
    <t>4.2. Обеспечено размещение в сети Интернет информации о результатах деятельности учреждения (подразделения) за отчетный год</t>
  </si>
  <si>
    <t>да - 1/нет - 1</t>
  </si>
  <si>
    <t>Прочие выплаты</t>
  </si>
  <si>
    <t>Код
строки</t>
  </si>
  <si>
    <t>Субсидии, представляемые в соответствии
с абзацем вторым пункта 1 статьи 78.1 Бюджетного кодекса Российской Федерации</t>
  </si>
  <si>
    <t>платные услуги</t>
  </si>
  <si>
    <t>родительская плата</t>
  </si>
  <si>
    <t>гранты</t>
  </si>
  <si>
    <t>прочие поступления</t>
  </si>
  <si>
    <t>2</t>
  </si>
  <si>
    <t>3</t>
  </si>
  <si>
    <t>100</t>
  </si>
  <si>
    <t>Х</t>
  </si>
  <si>
    <t>в том числе: доходы от собственности</t>
  </si>
  <si>
    <t>110</t>
  </si>
  <si>
    <t>111</t>
  </si>
  <si>
    <t>112</t>
  </si>
  <si>
    <t>120</t>
  </si>
  <si>
    <t>130</t>
  </si>
  <si>
    <t>140</t>
  </si>
  <si>
    <t>Иные субсидии, предоставленные
из бюджета</t>
  </si>
  <si>
    <t>150</t>
  </si>
  <si>
    <t>Прочие доходы</t>
  </si>
  <si>
    <t>160</t>
  </si>
  <si>
    <t>180</t>
  </si>
  <si>
    <t>200</t>
  </si>
  <si>
    <t>в том числе на выплаты персоналу, всего:</t>
  </si>
  <si>
    <t>210</t>
  </si>
  <si>
    <t>Заработная плата</t>
  </si>
  <si>
    <t>Начисления на выплаты по оплате труда</t>
  </si>
  <si>
    <t>220</t>
  </si>
  <si>
    <t>230</t>
  </si>
  <si>
    <t>240</t>
  </si>
  <si>
    <t>Прочие расходы (кроме расходов
на закупку товаров, работ, услуг)</t>
  </si>
  <si>
    <t>250</t>
  </si>
  <si>
    <t>Расходы на закупку товаров,
работ, услуг, всего</t>
  </si>
  <si>
    <t>260</t>
  </si>
  <si>
    <t>Услуги связи</t>
  </si>
  <si>
    <t>300</t>
  </si>
  <si>
    <t>500</t>
  </si>
  <si>
    <t>600</t>
  </si>
  <si>
    <t>&lt;*&gt; Заполняется в порядке, установленном приказом Минфина России от 28.07.2010 № 81н "О требованиях к плану финансово-хозяйственной деятельности государственного (муниципального) учреждения"(в редакции приказа от 24.09.2015 № 140н)</t>
  </si>
  <si>
    <t>Объем финансового обеспечения, руб. (с точностью до двух знаков после запятой - 0,00) всего</t>
  </si>
  <si>
    <t>Поступления от оказания услуг (выполнения работ) на платной основе и от иной приносящей доход деятельности, всего</t>
  </si>
  <si>
    <t>2.2. Показатели по поступлениям и выплатам учреждения</t>
  </si>
  <si>
    <t>Адрес фактического местонахождения</t>
  </si>
  <si>
    <t>(последнюю отчетную дату)</t>
  </si>
  <si>
    <t>I. Нефинансовые активы, всего:</t>
  </si>
  <si>
    <t>1.2.1. Общая балансовая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</si>
  <si>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</si>
  <si>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</si>
  <si>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</si>
  <si>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III. Обязательства, всего</t>
  </si>
  <si>
    <t>3.2. Кредиторская задолженность:</t>
  </si>
  <si>
    <t>Приложение № 1</t>
  </si>
  <si>
    <t>к Порядку составления и утверждения плана финансово-хозяйственной деятельности муниципальных  учреждений, утвержденному постановлением администрации муниципального образования Кандалакшский район от  31.05.2016 № 609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</si>
  <si>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</si>
  <si>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</si>
  <si>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</si>
  <si>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</si>
  <si>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</si>
  <si>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</si>
  <si>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
финансово-хозяйственной деятельности</t>
  </si>
  <si>
    <t>на 20</t>
  </si>
  <si>
    <t xml:space="preserve"> год и плановый период</t>
  </si>
  <si>
    <t>КОДЫ</t>
  </si>
  <si>
    <t>Форма по КФД</t>
  </si>
  <si>
    <t>Дата</t>
  </si>
  <si>
    <t>Наименование муниципального</t>
  </si>
  <si>
    <t>по ОКПО</t>
  </si>
  <si>
    <t xml:space="preserve">учреждения </t>
  </si>
  <si>
    <t>ИНН/КПП</t>
  </si>
  <si>
    <t>Единица измерения:</t>
  </si>
  <si>
    <t>по ОКЕИ</t>
  </si>
  <si>
    <t>Наименование органа, осуществляющего</t>
  </si>
  <si>
    <t>функции и полномочия учредителя</t>
  </si>
  <si>
    <t xml:space="preserve">муниципального учреждения </t>
  </si>
  <si>
    <t>1. Сведения о деятельности муниципального учреждения</t>
  </si>
  <si>
    <t xml:space="preserve">2. Финансовые параметры деятельности учреждения
</t>
  </si>
  <si>
    <t xml:space="preserve">2.1. Показатели финансового состояния учреждения
</t>
  </si>
  <si>
    <t xml:space="preserve">на </t>
  </si>
  <si>
    <t>№ п/п</t>
  </si>
  <si>
    <t>Сумма,
тыс. руб.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</si>
  <si>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</si>
  <si>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</si>
  <si>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</si>
  <si>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</si>
  <si>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</si>
  <si>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</si>
  <si>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1.2.2. Остаточная стоимость особо ценного движимого имущества</t>
  </si>
  <si>
    <t>2.2. Денежные средства учреждения, размещенные на депозиты в 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</si>
  <si>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</si>
  <si>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</si>
  <si>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</si>
  <si>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</si>
  <si>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</si>
  <si>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</si>
  <si>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</si>
  <si>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</si>
  <si>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</si>
  <si>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</si>
  <si>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</si>
  <si>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районного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</si>
  <si>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</si>
  <si>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</si>
  <si>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</si>
  <si>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</si>
  <si>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</si>
  <si>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</si>
  <si>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</si>
  <si>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</si>
  <si>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</si>
  <si>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</si>
  <si>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</si>
  <si>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</si>
  <si>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</si>
  <si>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</si>
  <si>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</si>
  <si>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</si>
  <si>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</si>
  <si>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</si>
  <si>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</si>
  <si>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</si>
  <si>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</si>
  <si>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</si>
  <si>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</si>
  <si>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районного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</si>
  <si>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</si>
  <si>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</si>
  <si>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</si>
  <si>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</si>
  <si>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</si>
  <si>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</si>
  <si>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</si>
  <si>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</si>
  <si>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</si>
  <si>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</si>
  <si>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</si>
  <si>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</si>
  <si>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</si>
  <si>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</si>
  <si>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</si>
  <si>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</si>
  <si>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</si>
  <si>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</si>
  <si>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</si>
  <si>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</si>
  <si>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</si>
  <si>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</si>
  <si>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</si>
  <si>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</si>
  <si>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</si>
  <si>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</si>
  <si>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</si>
  <si>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
2.3. Сведения о средствах, поступающих во временное распоряжение учреждения  &lt;*&gt; </t>
  </si>
  <si>
    <t>(очередной финансовый год)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</si>
  <si>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</si>
  <si>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</si>
  <si>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</si>
  <si>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</si>
  <si>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</si>
  <si>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</si>
  <si>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</si>
  <si>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 xml:space="preserve">2.4. Справочная информация &lt;*&gt; 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</si>
  <si>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</si>
  <si>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</si>
  <si>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</si>
  <si>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</si>
  <si>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муниципального учреждения </t>
  </si>
  <si>
    <t>(уполномоченное лицо)</t>
  </si>
  <si>
    <t>Заместитель руководителя муниципального учреждения</t>
  </si>
  <si>
    <t>по финансовым вопросам</t>
  </si>
  <si>
    <t xml:space="preserve">Главный бухгалтер муниципального учреждения </t>
  </si>
  <si>
    <t>Исполнитель</t>
  </si>
  <si>
    <t>Тел.</t>
  </si>
  <si>
    <t>4. Перечень мероприятий по повышению эффективности деятельности учреждения</t>
  </si>
  <si>
    <t>Наименование мероприятия</t>
  </si>
  <si>
    <t>Сроки проведения</t>
  </si>
  <si>
    <t>Ожидаемый результат реализации</t>
  </si>
  <si>
    <t>Затраты, необходимые на проведение мероприятия, тыс. руб.</t>
  </si>
  <si>
    <t xml:space="preserve">1. Повышение эффективности управления и кадрового потенциала учреждения </t>
  </si>
  <si>
    <t xml:space="preserve">4. Направления оптимизации расходов учреждения </t>
  </si>
  <si>
    <t>Итого:</t>
  </si>
  <si>
    <t>2. Повышение эффективности управления муниципальной собственностью</t>
  </si>
  <si>
    <t>3. Повышение качества предоставления муниципальных услуг</t>
  </si>
  <si>
    <t>Приложение № 2</t>
  </si>
  <si>
    <t xml:space="preserve">к Порядку составления и утверждения плана финансово-хозяйственной деятельности </t>
  </si>
  <si>
    <t>муниципальных учреждений, утвержденным постановлением администрации</t>
  </si>
  <si>
    <t>муниципального образования Кандалакшский район</t>
  </si>
  <si>
    <t>от 31.05.2016 № 609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</si>
  <si>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</si>
  <si>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</si>
  <si>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</si>
  <si>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>ОБ ОПЕРАЦИЯХ С ЦЕЛЕВЫМИ СУБСИДИЯМИ, ПРЕДОСТАВЛЕННЫМИ МУНИЦИПАЛЬНОМУ УЧРЕЖДЕНИЮ НА 20</t>
  </si>
  <si>
    <t xml:space="preserve"> Г.</t>
  </si>
  <si>
    <t>Форма по ОКУД</t>
  </si>
  <si>
    <t>0501016</t>
  </si>
  <si>
    <t>от "</t>
  </si>
  <si>
    <t>Муниципальное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</si>
  <si>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</si>
  <si>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</si>
  <si>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</si>
  <si>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</si>
  <si>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</si>
  <si>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</si>
  <si>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</si>
  <si>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</si>
  <si>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</si>
  <si>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</si>
  <si>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</si>
  <si>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 xml:space="preserve">Код 
бюджетной классификации 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</si>
  <si>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</si>
  <si>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</si>
  <si>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</si>
  <si>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</si>
  <si>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</si>
  <si>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</si>
  <si>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</si>
  <si>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</si>
  <si>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</si>
  <si>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</si>
  <si>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</si>
  <si>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</si>
  <si>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</si>
  <si>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</si>
  <si>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</si>
  <si>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</si>
  <si>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</si>
  <si>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</si>
  <si>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</si>
  <si>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</si>
  <si>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</si>
  <si>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обучение и воспитание в интересах человека, семьи, общества и государства, создание благоприятных условий для разностороннего развития личности.</t>
  </si>
  <si>
    <t xml:space="preserve">1.      Цели деятельности учреждения: образовательная деятельность по дополнительным общеобразовательным программам; 
</t>
  </si>
  <si>
    <t xml:space="preserve">2. Виды деятельности Учреждения : реализация щеобразовательных программ;
организация охраны здоровья учащихся; осуществление индивидуально ориентированной педагогической, психологической, социальной помощи учащимся; создание необходимых условий для охраны и укрепления здоровья работников Учреждения; организация отдыха и оздоровления детей; организация и проведение массовых мероприятий; создание необходимых условий для совместного труда и (или) отдыха учащихся, родителей (законных представителей) несовершеннолетних учащихся;проведение фестивалей, выставок, смотров, конкурсов, конференций и иных мероприятий образовательного и просветительского характера; организация научной, творческой, экспериментальной и инновационной деятельности; проведение мероприятий в  рамках межрегионального и международного сотрудничества в сфере образования.
</t>
  </si>
  <si>
    <t xml:space="preserve">3.      Перечень услуг (работ), осуществляемых в том числе на платной основе: Курс программы дополнительного образования детей «Подготовка детей к обучению в ДШИ - музыкальное отделение «Ладушки»  - дети от 6 лет, курс программы  дополнительного образования детей «Подготовка детей к обучению в ДШИ-художественное отделение» - дети от 7 лет, курс программы  дополнительного образования детей «Подготовка детей к обучению в ДШИ- художественное отделение «Ладошки»  - дети от 5 лет, курс программы  дополнительного образования «Ранняя профессиональная ориентация –ИЗО (художественное отделение)» - дети от 13 лет, курс программы  дополнительного образования «Ранняя профессиональная ориентация –Черчение (художественное отделение)»  - дети от 13 лет, экспресс-курс программы  дополнительного образования «Изучение основ техники масляной живописи» - лица, старше 18 лет, экспресс-курс программы  дополнительного образования  «Изучение основ технологии изготовления авторской куклы» - лица, старше  18 лет, экспресс-курс программы  дополнительного образования  «Основы классического рисунка»  - лица, старше 18 лет, экспресс-курс программы  дополнительного образования  «Изучение основ технологии работы с глиной»  - лица, старше 18 лет, экспресс-курс программы  дополнительного образования  «Учусь играть на гитаре» - лица, старше 18 лет, организационный взнос для участия в конкурсе (По мере необходимости - проведение фестивалей, конкурсов для обучающихся и преподавателей образовательных организаций, расположенных за пределами Кандалакшского района) - дети  от 6 лет </t>
  </si>
  <si>
    <t>5102002976/510201001</t>
  </si>
  <si>
    <t xml:space="preserve"> Муниципальное бюджетное учереждение дополнительного образования "Детская школа искусств №1"</t>
  </si>
  <si>
    <t>Управление образования Администрации муниципального оразования Кандалакшский район</t>
  </si>
  <si>
    <t>184046,Мурманская обл.,г. Кандалакша, ул. 2-я Парковая. д.11</t>
  </si>
  <si>
    <t>Директор МБУДО "Детская школа искусств № 1"</t>
  </si>
  <si>
    <t>Е.М.Следникова</t>
  </si>
  <si>
    <t>сдача в аренду помещения художественной школы</t>
  </si>
  <si>
    <t>мероприятия по энергоэффективности, экономия энергоресурсов</t>
  </si>
  <si>
    <t>увеличение численности учащихся, участвующих в конкурсах различного уровня</t>
  </si>
  <si>
    <t>увеличение количества преподавателей, имеющих высшую квалификационную категорию, прохождение курсов повышения квалификации (в том числе - менеджмент управления)</t>
  </si>
  <si>
    <t xml:space="preserve">увеличение количества преподавателей, имеющих высшуюквалификационную категорию, прохождение курсов повышения квалификации </t>
  </si>
  <si>
    <t>получение прибыли</t>
  </si>
  <si>
    <t>снижение затрат на коммунальные и иные услуги</t>
  </si>
  <si>
    <t>Следникова Е.М.</t>
  </si>
  <si>
    <t>Серикова В.А.</t>
  </si>
  <si>
    <t>(81533)7-19-39</t>
  </si>
  <si>
    <t>Зуйкова О.В.</t>
  </si>
  <si>
    <t>Начальник Управления образования администрации МО Кандалакшский район</t>
  </si>
  <si>
    <t xml:space="preserve"> И.А. Агаева</t>
  </si>
  <si>
    <t>05311390</t>
  </si>
  <si>
    <t>Администрация муниципального образования Кандалакшский район</t>
  </si>
  <si>
    <t>Отдел № 4 Управления Федерального казначейства по Мурманской области</t>
  </si>
  <si>
    <t>экономист</t>
  </si>
  <si>
    <t>21101</t>
  </si>
  <si>
    <t>21301</t>
  </si>
  <si>
    <t xml:space="preserve">Командировочные расходы </t>
  </si>
  <si>
    <t>21201</t>
  </si>
  <si>
    <t>21202</t>
  </si>
  <si>
    <t>21203</t>
  </si>
  <si>
    <t>29001</t>
  </si>
  <si>
    <t>22100</t>
  </si>
  <si>
    <t xml:space="preserve">Коммунальные услуги ( «АО АтомЭнергоСбыт» – электроэнергия) </t>
  </si>
  <si>
    <t xml:space="preserve">Коммунальные услуги (Прочие поставщики тепловой энергии) </t>
  </si>
  <si>
    <t xml:space="preserve">Коммунальные услуги (ОАО «Кандалакшаводоканал» - водоснабжение) </t>
  </si>
  <si>
    <t>Обеспечение функционирования и поддержка мультисервисных сетей, программно-аппаратных комплексов, вычислительной техники,оргтехники и их техническое обслуживание</t>
  </si>
  <si>
    <t>Содержание в чистоте помещений, зданий, дворов, иного имущества</t>
  </si>
  <si>
    <t>22501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</si>
  <si>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</si>
  <si>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22503</t>
  </si>
  <si>
    <t xml:space="preserve">Текущий ремонт и реставрация нефинансовых активов в части недвижимого имущества </t>
  </si>
  <si>
    <t>22505</t>
  </si>
  <si>
    <t xml:space="preserve">Другие расходы по содержанию имущества </t>
  </si>
  <si>
    <t>22599</t>
  </si>
  <si>
    <t>Вневедомственная охрана</t>
  </si>
  <si>
    <t>22603</t>
  </si>
  <si>
    <t xml:space="preserve">Другие расходы по прочим работам, услугам </t>
  </si>
  <si>
    <t>22699</t>
  </si>
  <si>
    <t xml:space="preserve">Другие расходы на увеличение стоимости материальных запасов </t>
  </si>
  <si>
    <t>на 2017 г. очередной финансовый год</t>
  </si>
  <si>
    <t>на 2018 г. 1-й год планового периода</t>
  </si>
  <si>
    <t>на 2019 г. 2-й год планового периода</t>
  </si>
  <si>
    <t>за 2016 г. отчетный финансовый год</t>
  </si>
  <si>
    <t>за 2017 г. текущий финансовый год</t>
  </si>
  <si>
    <t>на 2018 г. очередной финансовый год</t>
  </si>
  <si>
    <t>на 2019 г. 1-й год планового периода</t>
  </si>
  <si>
    <t>на 2020 г. 2-й год планового периода</t>
  </si>
  <si>
    <t>января</t>
  </si>
  <si>
    <t>Приложение №1 к приказу</t>
  </si>
  <si>
    <t>Управления образования</t>
  </si>
  <si>
    <t>от __________2017 №__</t>
  </si>
  <si>
    <t>на</t>
  </si>
  <si>
    <t xml:space="preserve">КБК
</t>
  </si>
  <si>
    <t>Субсидии на финансовое обеспечение выполнения муниципального задания из федерального бюджета, бюджета субъекта РФ, местного бюджета</t>
  </si>
  <si>
    <t>Субсидия на финансовое обеспечение муниципальных заданий на оказание муниципальных услуг (выполнение работ)</t>
  </si>
  <si>
    <t>Услуги, осуществляемые на платной основе</t>
  </si>
  <si>
    <t>1. Услуга №1</t>
  </si>
  <si>
    <t>2. Услуга №2</t>
  </si>
  <si>
    <t>119</t>
  </si>
  <si>
    <t>Иные выплаты персоналу, за исключением выплат из фонда оплаты труда</t>
  </si>
  <si>
    <t>850</t>
  </si>
  <si>
    <t>1.Уплата  налогов на имущество и земельного налога</t>
  </si>
  <si>
    <t>851</t>
  </si>
  <si>
    <t>2. Уплата прочих налогов, сборов</t>
  </si>
  <si>
    <t>852</t>
  </si>
  <si>
    <t>2.Уплата иных платежей</t>
  </si>
  <si>
    <t>853</t>
  </si>
  <si>
    <t>241</t>
  </si>
  <si>
    <t>000</t>
  </si>
  <si>
    <t>Закупка товаров, работ, услуг в целях капитального ремонта муниципального имущества</t>
  </si>
  <si>
    <t>243</t>
  </si>
  <si>
    <t>Прочая закупка товаров, работ и услуг для обеспечения муниципальных) нужд</t>
  </si>
  <si>
    <t>244</t>
  </si>
  <si>
    <t xml:space="preserve">                 Расшифровка к разделу 2.2. "Показатели по поступлениям и выплатам учреждения"</t>
  </si>
  <si>
    <t xml:space="preserve">                                      Информация о планируемых выплатах учреждения</t>
  </si>
  <si>
    <t>Разд.</t>
  </si>
  <si>
    <t>Ц.ст.</t>
  </si>
  <si>
    <t>Расх.</t>
  </si>
  <si>
    <t>ДопКласс</t>
  </si>
  <si>
    <t>ВСЕГО</t>
  </si>
  <si>
    <t>по лицевым счетам, открыиым в органах, осуществляющих, ведение  лицевых счетов учреждений</t>
  </si>
  <si>
    <t>Выплаты всего в том числе:</t>
  </si>
  <si>
    <t xml:space="preserve">      Реструктуризация задолженности муниципальных учреждений по страховым взносам</t>
  </si>
  <si>
    <t>0000</t>
  </si>
  <si>
    <t>0220180360</t>
  </si>
  <si>
    <t xml:space="preserve">прочие расходы </t>
  </si>
  <si>
    <t>0703</t>
  </si>
  <si>
    <t>622</t>
  </si>
  <si>
    <t>Предоставление субсидии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</si>
  <si>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0710171100</t>
  </si>
  <si>
    <t>оплата труда</t>
  </si>
  <si>
    <t>611</t>
  </si>
  <si>
    <t xml:space="preserve">начисления на оплату труда </t>
  </si>
  <si>
    <t xml:space="preserve">      Предоставление дополнительного образования в образовательных организациях дополнительного образования</t>
  </si>
  <si>
    <t>0710182030</t>
  </si>
  <si>
    <t>21294</t>
  </si>
  <si>
    <t xml:space="preserve">Другие расходы по транспортным услугам </t>
  </si>
  <si>
    <t>22299</t>
  </si>
  <si>
    <t>22504</t>
  </si>
  <si>
    <t>Медикаменты</t>
  </si>
  <si>
    <t>34001</t>
  </si>
  <si>
    <t>34099</t>
  </si>
  <si>
    <t>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</si>
  <si>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07101S1100</t>
  </si>
  <si>
    <t xml:space="preserve">Расходы за счет поступлений от платных услуг </t>
  </si>
  <si>
    <t>0000000000</t>
  </si>
  <si>
    <t xml:space="preserve">Услуги в области информационных технологий </t>
  </si>
  <si>
    <t>22605</t>
  </si>
  <si>
    <t>22317</t>
  </si>
  <si>
    <t>22326</t>
  </si>
  <si>
    <t>22331</t>
  </si>
  <si>
    <t>16.01.2017</t>
  </si>
  <si>
    <r>
      <t>Руководитель финансово-экономической
службы учреждения  ______________ ___</t>
    </r>
    <r>
      <rPr>
        <u/>
        <sz val="11"/>
        <color theme="1"/>
        <rFont val="Times New Roman"/>
        <family val="1"/>
        <charset val="204"/>
      </rPr>
      <t>Серикова В.А.</t>
    </r>
    <r>
      <rPr>
        <sz val="11"/>
        <color theme="1"/>
        <rFont val="Times New Roman"/>
        <family val="1"/>
        <charset val="204"/>
      </rPr>
      <t>____
                                         (подпись)         (расшифровка подписи)
Исполнитель             ______________ ______</t>
    </r>
    <r>
      <rPr>
        <u/>
        <sz val="11"/>
        <color theme="1"/>
        <rFont val="Times New Roman"/>
        <family val="1"/>
        <charset val="204"/>
      </rPr>
      <t>Зуйкова О.В.</t>
    </r>
    <r>
      <rPr>
        <sz val="11"/>
        <color theme="1"/>
        <rFont val="Times New Roman"/>
        <family val="1"/>
        <charset val="204"/>
      </rPr>
      <t>____
                                         (подпись)         (расшифровка подписи)
тел. _________________________
на "_16__" _янва</t>
    </r>
    <r>
      <rPr>
        <u/>
        <sz val="11"/>
        <color theme="1"/>
        <rFont val="Times New Roman"/>
        <family val="1"/>
        <charset val="204"/>
      </rPr>
      <t>ря</t>
    </r>
    <r>
      <rPr>
        <sz val="11"/>
        <color theme="1"/>
        <rFont val="Times New Roman"/>
        <family val="1"/>
        <charset val="204"/>
      </rPr>
      <t>______ 20_</t>
    </r>
    <r>
      <rPr>
        <u/>
        <sz val="11"/>
        <color theme="1"/>
        <rFont val="Times New Roman"/>
        <family val="1"/>
        <charset val="204"/>
      </rPr>
      <t>16</t>
    </r>
    <r>
      <rPr>
        <sz val="11"/>
        <color theme="1"/>
        <rFont val="Times New Roman"/>
        <family val="1"/>
        <charset val="204"/>
      </rPr>
      <t>_ г.</t>
    </r>
  </si>
  <si>
    <t>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</si>
</sst>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3" fillId="0" borderId="57">
      <alignment horizontal="center" vertical="center" wrapText="1"/>
    </xf>
    <xf numFmtId="49" fontId="23" fillId="0" borderId="57">
      <alignment horizontal="center" vertical="top" shrinkToFit="1"/>
    </xf>
    <xf numFmtId="4" fontId="23" fillId="0" borderId="57">
      <alignment horizontal="right" vertical="top" shrinkToFit="1"/>
    </xf>
    <xf numFmtId="0" fontId="24" fillId="0" borderId="57">
      <alignment vertical="top" wrapText="1"/>
    </xf>
    <xf numFmtId="4" fontId="24" fillId="2" borderId="57">
      <alignment horizontal="right" vertical="top" shrinkToFit="1"/>
    </xf>
  </cellStyleXfs>
  <cellXfs count="39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8" fillId="0" borderId="0" xfId="0" applyFont="1"/>
    <xf numFmtId="0" fontId="3" fillId="0" borderId="0" xfId="0" applyNumberFormat="1" applyFont="1" applyBorder="1" applyAlignment="1">
      <alignment horizontal="left" vertical="top" wrapText="1"/>
    </xf>
    <xf numFmtId="0" fontId="9" fillId="0" borderId="0" xfId="0" applyFont="1"/>
    <xf numFmtId="0" fontId="3" fillId="0" borderId="0" xfId="0" applyFont="1" applyBorder="1" applyAlignment="1">
      <alignment horizontal="center" vertical="top"/>
    </xf>
    <xf numFmtId="0" fontId="6" fillId="0" borderId="0" xfId="0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/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left" vertical="top" wrapText="1"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left"/>
    </xf>
    <xf numFmtId="0" fontId="9" fillId="0" borderId="4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17" fillId="0" borderId="50" xfId="0" applyNumberFormat="1" applyFont="1" applyBorder="1" applyAlignment="1">
      <alignment horizontal="center"/>
    </xf>
    <xf numFmtId="0" fontId="17" fillId="0" borderId="51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53" xfId="0" applyNumberFormat="1" applyFont="1" applyBorder="1" applyAlignment="1">
      <alignment horizontal="center"/>
    </xf>
    <xf numFmtId="0" fontId="8" fillId="0" borderId="52" xfId="0" applyNumberFormat="1" applyFont="1" applyBorder="1" applyAlignment="1">
      <alignment horizontal="left"/>
    </xf>
    <xf numFmtId="0" fontId="9" fillId="0" borderId="53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top"/>
    </xf>
    <xf numFmtId="0" fontId="14" fillId="0" borderId="54" xfId="0" applyNumberFormat="1" applyFont="1" applyBorder="1" applyAlignment="1">
      <alignment horizontal="left"/>
    </xf>
    <xf numFmtId="0" fontId="14" fillId="0" borderId="55" xfId="0" applyNumberFormat="1" applyFont="1" applyBorder="1" applyAlignment="1">
      <alignment horizontal="left"/>
    </xf>
    <xf numFmtId="0" fontId="14" fillId="0" borderId="56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18" fillId="0" borderId="0" xfId="0" applyFont="1" applyAlignment="1">
      <alignment horizontal="right" vertical="center"/>
    </xf>
    <xf numFmtId="49" fontId="18" fillId="0" borderId="0" xfId="0" applyNumberFormat="1" applyFont="1"/>
    <xf numFmtId="0" fontId="18" fillId="0" borderId="0" xfId="0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49" fontId="13" fillId="0" borderId="0" xfId="0" applyNumberFormat="1" applyFont="1" applyAlignment="1"/>
    <xf numFmtId="0" fontId="13" fillId="0" borderId="0" xfId="0" applyNumberFormat="1" applyFont="1" applyAlignment="1"/>
    <xf numFmtId="49" fontId="9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0" fillId="0" borderId="5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wrapText="1"/>
    </xf>
    <xf numFmtId="0" fontId="22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12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0" fontId="25" fillId="0" borderId="59" xfId="5" applyNumberFormat="1" applyFont="1" applyBorder="1" applyProtection="1">
      <alignment vertical="top" wrapText="1"/>
    </xf>
    <xf numFmtId="49" fontId="26" fillId="0" borderId="59" xfId="3" applyNumberFormat="1" applyFont="1" applyBorder="1" applyProtection="1">
      <alignment horizontal="center" vertical="top" shrinkToFit="1"/>
    </xf>
    <xf numFmtId="4" fontId="25" fillId="3" borderId="59" xfId="6" applyNumberFormat="1" applyFont="1" applyFill="1" applyBorder="1" applyProtection="1">
      <alignment horizontal="right" vertical="top" shrinkToFit="1"/>
    </xf>
    <xf numFmtId="0" fontId="26" fillId="0" borderId="57" xfId="5" applyNumberFormat="1" applyFont="1" applyProtection="1">
      <alignment vertical="top" wrapText="1"/>
    </xf>
    <xf numFmtId="49" fontId="26" fillId="0" borderId="57" xfId="3" applyNumberFormat="1" applyFont="1" applyProtection="1">
      <alignment horizontal="center" vertical="top" shrinkToFit="1"/>
    </xf>
    <xf numFmtId="4" fontId="26" fillId="3" borderId="57" xfId="4" applyNumberFormat="1" applyFont="1" applyFill="1" applyProtection="1">
      <alignment horizontal="right" vertical="top" shrinkToFit="1"/>
    </xf>
    <xf numFmtId="0" fontId="25" fillId="0" borderId="57" xfId="5" applyNumberFormat="1" applyFont="1" applyAlignment="1" applyProtection="1">
      <alignment horizontal="left" vertical="top" wrapText="1"/>
    </xf>
    <xf numFmtId="0" fontId="25" fillId="0" borderId="57" xfId="5" applyNumberFormat="1" applyFont="1" applyProtection="1">
      <alignment vertical="top" wrapText="1"/>
    </xf>
    <xf numFmtId="4" fontId="27" fillId="0" borderId="1" xfId="0" applyNumberFormat="1" applyFont="1" applyBorder="1"/>
    <xf numFmtId="4" fontId="2" fillId="0" borderId="0" xfId="0" applyNumberFormat="1" applyFont="1"/>
    <xf numFmtId="49" fontId="26" fillId="0" borderId="58" xfId="3" applyNumberFormat="1" applyFont="1" applyBorder="1" applyProtection="1">
      <alignment horizontal="center" vertical="top" shrinkToFit="1"/>
    </xf>
    <xf numFmtId="49" fontId="26" fillId="0" borderId="60" xfId="3" applyNumberFormat="1" applyFont="1" applyBorder="1" applyProtection="1">
      <alignment horizontal="center" vertical="top" shrinkToFit="1"/>
    </xf>
    <xf numFmtId="4" fontId="26" fillId="3" borderId="58" xfId="4" applyNumberFormat="1" applyFont="1" applyFill="1" applyBorder="1" applyProtection="1">
      <alignment horizontal="right" vertical="top" shrinkToFit="1"/>
    </xf>
    <xf numFmtId="0" fontId="25" fillId="0" borderId="1" xfId="5" applyNumberFormat="1" applyFont="1" applyBorder="1" applyProtection="1">
      <alignment vertical="top" wrapText="1"/>
    </xf>
    <xf numFmtId="49" fontId="26" fillId="0" borderId="1" xfId="3" applyNumberFormat="1" applyFont="1" applyBorder="1" applyProtection="1">
      <alignment horizontal="center" vertical="top" shrinkToFit="1"/>
    </xf>
    <xf numFmtId="2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2" fontId="3" fillId="0" borderId="5" xfId="0" applyNumberFormat="1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2" fontId="6" fillId="0" borderId="5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57" xfId="2" applyNumberFormat="1" applyFont="1" applyBorder="1" applyProtection="1">
      <alignment horizontal="center" vertical="center" wrapText="1"/>
    </xf>
    <xf numFmtId="0" fontId="25" fillId="0" borderId="58" xfId="2" applyFont="1" applyBorder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left"/>
    </xf>
    <xf numFmtId="0" fontId="3" fillId="0" borderId="0" xfId="0" applyFont="1" applyBorder="1"/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2" fontId="3" fillId="0" borderId="4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left"/>
    </xf>
    <xf numFmtId="0" fontId="17" fillId="0" borderId="49" xfId="0" applyNumberFormat="1" applyFont="1" applyBorder="1" applyAlignment="1">
      <alignment horizontal="center"/>
    </xf>
    <xf numFmtId="0" fontId="17" fillId="0" borderId="50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49" fontId="9" fillId="0" borderId="46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49" fontId="9" fillId="0" borderId="48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center" vertical="center"/>
    </xf>
    <xf numFmtId="2" fontId="9" fillId="0" borderId="44" xfId="0" applyNumberFormat="1" applyFont="1" applyFill="1" applyBorder="1" applyAlignment="1">
      <alignment horizontal="center" vertical="center"/>
    </xf>
    <xf numFmtId="2" fontId="9" fillId="0" borderId="4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5" xfId="0" applyNumberFormat="1" applyFont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top"/>
    </xf>
    <xf numFmtId="0" fontId="9" fillId="0" borderId="7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top"/>
    </xf>
    <xf numFmtId="49" fontId="9" fillId="0" borderId="3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9" fontId="9" fillId="0" borderId="3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5" fillId="0" borderId="12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</cellXfs>
  <cellStyles count="7">
    <cellStyle name="xl28" xfId="2"/>
    <cellStyle name="xl31" xfId="3"/>
    <cellStyle name="xl32" xfId="4"/>
    <cellStyle name="xl40" xfId="5"/>
    <cellStyle name="xl41" xfId="6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td2_pc5.CB/&#1056;&#1072;&#1073;&#1086;&#1095;&#1080;&#1081;%20&#1089;&#1090;&#1086;&#1083;/&#1050;&#1054;&#1055;&#1048;&#1071;%20&#1054;&#1041;&#1052;&#1045;&#1053;&#1053;&#1048;&#1050;&#1040;/&#1086;&#1073;&#1084;&#1077;&#1085;&#1085;&#1080;&#1082;%20&#1076;&#1083;&#1103;%20&#1101;&#1082;&#1086;&#1085;&#1086;&#1084;&#1080;&#1089;&#1090;&#1086;&#1074;/&#1054;&#1073;&#1084;&#1077;&#1085;&#1085;&#1080;&#1082;/&#1055;&#1051;&#1040;&#1053;%20&#1060;&#1061;&#1044;%202017/&#1044;&#1052;&#1064;/1%20&#1055;&#1083;&#1072;&#1085;%20&#1060;&#1061;&#1044;%202017%20&#1085;&#1072;%2009.01.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,3"/>
      <sheetName val="раздел 2.2.1."/>
      <sheetName val="раздел 2.2. обоснования"/>
      <sheetName val="детализация"/>
      <sheetName val="раздел 2.3."/>
      <sheetName val="раздел.3"/>
      <sheetName val="раздел 4"/>
      <sheetName val="прил.2"/>
    </sheetNames>
    <sheetDataSet>
      <sheetData sheetId="0">
        <row r="16">
          <cell r="AL16">
            <v>9</v>
          </cell>
          <cell r="AS16" t="str">
            <v>января</v>
          </cell>
          <cell r="BH16">
            <v>20</v>
          </cell>
          <cell r="BL16">
            <v>17</v>
          </cell>
        </row>
      </sheetData>
      <sheetData sheetId="1" refreshError="1"/>
      <sheetData sheetId="2" refreshError="1"/>
      <sheetData sheetId="3"/>
      <sheetData sheetId="4">
        <row r="9">
          <cell r="F9">
            <v>6734000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50CE8F2216E217370681B498384CDC4997188C986451C11320507AE748P2p2U" TargetMode="External"/><Relationship Id="rId1" Type="http://schemas.openxmlformats.org/officeDocument/2006/relationships/hyperlink" Target="consultantplus://offline/ref=50CE8F2216E217370681B498384CDC4997198793655AC11320507AE748P2p2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5"/>
  <sheetViews>
    <sheetView tabSelected="1" view="pageBreakPreview" zoomScaleSheetLayoutView="100" workbookViewId="0">
      <selection activeCell="CN21" sqref="CN21:DA21"/>
    </sheetView>
  </sheetViews>
  <sheetFormatPr defaultColWidth="0.85546875" defaultRowHeight="15"/>
  <cols>
    <col min="1" max="6" width="0.85546875" style="56" customWidth="1"/>
    <col min="7" max="16384" width="0.85546875" style="56"/>
  </cols>
  <sheetData>
    <row r="1" spans="1:105" s="21" customFormat="1" ht="11.25" customHeight="1">
      <c r="AT1" s="195" t="s">
        <v>124</v>
      </c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</row>
    <row r="2" spans="1:105" s="21" customFormat="1" ht="69" customHeight="1">
      <c r="AT2" s="196" t="s">
        <v>125</v>
      </c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</row>
    <row r="3" spans="1:105" s="3" customFormat="1" ht="8.25" customHeight="1"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:105" s="3" customFormat="1" ht="8.25" customHeight="1"/>
    <row r="5" spans="1:105" s="3" customFormat="1" ht="12.75">
      <c r="BB5" s="162" t="s">
        <v>126</v>
      </c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</row>
    <row r="6" spans="1:105" s="3" customFormat="1" ht="12.75">
      <c r="BB6" s="194" t="s">
        <v>310</v>
      </c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</row>
    <row r="7" spans="1:105" s="23" customFormat="1" ht="12" customHeight="1">
      <c r="BB7" s="197" t="s">
        <v>127</v>
      </c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</row>
    <row r="8" spans="1:105" s="3" customFormat="1" ht="12.75"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 t="s">
        <v>311</v>
      </c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</row>
    <row r="9" spans="1:105" s="23" customFormat="1" ht="12" customHeight="1">
      <c r="BB9" s="186" t="s">
        <v>128</v>
      </c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 t="s">
        <v>129</v>
      </c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</row>
    <row r="10" spans="1:105" s="3" customFormat="1" ht="9.1999999999999993" customHeight="1"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:105" s="25" customFormat="1" ht="12.75">
      <c r="BS11" s="187" t="s">
        <v>130</v>
      </c>
      <c r="BT11" s="187"/>
      <c r="BU11" s="188">
        <f>AL16</f>
        <v>16</v>
      </c>
      <c r="BV11" s="189"/>
      <c r="BW11" s="189"/>
      <c r="BX11" s="189"/>
      <c r="BY11" s="190" t="s">
        <v>130</v>
      </c>
      <c r="BZ11" s="190"/>
      <c r="CA11" s="190"/>
      <c r="CB11" s="188" t="str">
        <f>AS16</f>
        <v>января</v>
      </c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91">
        <v>20</v>
      </c>
      <c r="CR11" s="191"/>
      <c r="CS11" s="191"/>
      <c r="CT11" s="191"/>
      <c r="CU11" s="192">
        <f>BL16</f>
        <v>17</v>
      </c>
      <c r="CV11" s="193"/>
      <c r="CW11" s="193"/>
      <c r="CX11" s="193"/>
      <c r="CY11" s="25" t="s">
        <v>131</v>
      </c>
    </row>
    <row r="12" spans="1:105" s="3" customFormat="1" ht="9.1999999999999993" customHeight="1"/>
    <row r="13" spans="1:105" s="26" customFormat="1" ht="29.25" customHeight="1">
      <c r="A13" s="176" t="s">
        <v>132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</row>
    <row r="14" spans="1:105" s="27" customFormat="1" ht="15" customHeight="1">
      <c r="AI14" s="28" t="s">
        <v>133</v>
      </c>
      <c r="AJ14" s="178">
        <v>17</v>
      </c>
      <c r="AK14" s="179"/>
      <c r="AL14" s="179"/>
      <c r="AM14" s="179"/>
      <c r="AN14" s="29" t="s">
        <v>134</v>
      </c>
      <c r="BQ14" s="180"/>
      <c r="BR14" s="180"/>
      <c r="BS14" s="180"/>
      <c r="BT14" s="180"/>
      <c r="BU14" s="180"/>
      <c r="BV14" s="180"/>
      <c r="BW14" s="180"/>
      <c r="BX14" s="180"/>
      <c r="BY14" s="180"/>
    </row>
    <row r="15" spans="1:105" s="27" customFormat="1" ht="9.1999999999999993" customHeight="1">
      <c r="AI15" s="28"/>
      <c r="AJ15" s="30"/>
      <c r="AK15" s="30"/>
      <c r="AL15" s="30"/>
      <c r="AM15" s="30"/>
      <c r="AN15" s="29"/>
      <c r="BR15" s="31"/>
      <c r="BS15" s="31"/>
      <c r="BT15" s="31"/>
      <c r="BU15" s="31"/>
      <c r="BV15" s="31"/>
      <c r="BW15" s="31"/>
      <c r="BX15" s="31"/>
      <c r="BY15" s="31"/>
      <c r="CF15" s="32"/>
      <c r="CG15" s="30"/>
      <c r="CH15" s="30"/>
      <c r="CI15" s="30"/>
      <c r="CJ15" s="30"/>
    </row>
    <row r="16" spans="1:105" s="27" customFormat="1" ht="15" customHeight="1">
      <c r="AJ16" s="181" t="s">
        <v>130</v>
      </c>
      <c r="AK16" s="181"/>
      <c r="AL16" s="182">
        <v>16</v>
      </c>
      <c r="AM16" s="183"/>
      <c r="AN16" s="183"/>
      <c r="AO16" s="183"/>
      <c r="AP16" s="184" t="s">
        <v>130</v>
      </c>
      <c r="AQ16" s="184"/>
      <c r="AR16" s="184"/>
      <c r="AS16" s="183" t="s">
        <v>362</v>
      </c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5">
        <v>20</v>
      </c>
      <c r="BI16" s="185"/>
      <c r="BJ16" s="185"/>
      <c r="BK16" s="185"/>
      <c r="BL16" s="178">
        <v>17</v>
      </c>
      <c r="BM16" s="179"/>
      <c r="BN16" s="179"/>
      <c r="BO16" s="179"/>
      <c r="BP16" s="27" t="s">
        <v>131</v>
      </c>
      <c r="BS16" s="31"/>
      <c r="BV16" s="31"/>
      <c r="BW16" s="31"/>
      <c r="BX16" s="31"/>
      <c r="BY16" s="31"/>
      <c r="CF16" s="32"/>
      <c r="CG16" s="30"/>
      <c r="CH16" s="30"/>
      <c r="CI16" s="30"/>
      <c r="CJ16" s="30"/>
    </row>
    <row r="17" spans="1:105" s="3" customFormat="1" ht="9.1999999999999993" customHeight="1">
      <c r="AI17" s="33"/>
      <c r="BU17" s="34"/>
      <c r="BV17" s="34"/>
      <c r="BW17" s="34"/>
      <c r="BX17" s="34"/>
      <c r="BY17" s="34"/>
      <c r="CF17" s="35"/>
      <c r="CG17" s="36"/>
      <c r="CH17" s="36"/>
      <c r="CI17" s="36"/>
      <c r="CJ17" s="36"/>
    </row>
    <row r="18" spans="1:105" s="3" customFormat="1" ht="12.75">
      <c r="CN18" s="169" t="s">
        <v>135</v>
      </c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</row>
    <row r="19" spans="1:105" s="3" customFormat="1" ht="12.75" customHeight="1">
      <c r="CJ19" s="33"/>
      <c r="CL19" s="33" t="s">
        <v>136</v>
      </c>
      <c r="CN19" s="165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7"/>
    </row>
    <row r="20" spans="1:105" s="3" customFormat="1" ht="12.75" customHeight="1">
      <c r="BY20" s="37"/>
      <c r="CE20" s="38"/>
      <c r="CL20" s="33" t="s">
        <v>137</v>
      </c>
      <c r="CN20" s="165" t="s">
        <v>426</v>
      </c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7"/>
    </row>
    <row r="21" spans="1:105" s="3" customFormat="1" ht="12.75" customHeight="1">
      <c r="BY21" s="37"/>
      <c r="CE21" s="38"/>
      <c r="CL21" s="33"/>
      <c r="CN21" s="165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7"/>
    </row>
    <row r="22" spans="1:105" s="3" customFormat="1" ht="12.75" customHeight="1">
      <c r="BY22" s="37"/>
      <c r="BZ22" s="37"/>
      <c r="CJ22" s="33"/>
      <c r="CL22" s="33"/>
      <c r="CN22" s="165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7"/>
    </row>
    <row r="23" spans="1:105" s="3" customFormat="1" ht="12.75">
      <c r="A23" s="39" t="s">
        <v>138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K23" s="160" t="s">
        <v>307</v>
      </c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37"/>
      <c r="CJ23" s="41"/>
      <c r="CL23" s="33" t="s">
        <v>139</v>
      </c>
      <c r="CN23" s="170" t="s">
        <v>325</v>
      </c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2"/>
    </row>
    <row r="24" spans="1:105" s="3" customFormat="1" ht="23.25" customHeight="1">
      <c r="A24" s="42" t="s">
        <v>140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37"/>
      <c r="CJ24" s="41"/>
      <c r="CL24" s="38"/>
      <c r="CN24" s="173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5"/>
    </row>
    <row r="25" spans="1:105" s="43" customFormat="1" ht="12.75" customHeight="1">
      <c r="CJ25" s="44"/>
      <c r="CL25" s="33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</row>
    <row r="26" spans="1:105" s="3" customFormat="1" ht="12.75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5"/>
      <c r="CK26" s="43"/>
      <c r="CL26" s="33"/>
      <c r="CN26" s="165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7"/>
    </row>
    <row r="27" spans="1:105" s="3" customFormat="1" ht="12.75" customHeight="1">
      <c r="A27" s="39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48"/>
      <c r="W27" s="48"/>
      <c r="X27" s="48"/>
      <c r="Y27" s="48"/>
      <c r="Z27" s="49"/>
      <c r="AA27" s="49"/>
      <c r="AB27" s="49"/>
      <c r="AC27" s="46"/>
      <c r="AD27" s="46"/>
      <c r="AE27" s="46"/>
      <c r="AF27" s="46"/>
      <c r="AG27" s="46"/>
      <c r="AI27" s="50"/>
      <c r="AJ27" s="50"/>
      <c r="BZ27" s="37"/>
      <c r="CJ27" s="41"/>
      <c r="CL27" s="33"/>
      <c r="CN27" s="165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7"/>
    </row>
    <row r="28" spans="1:105" s="3" customFormat="1" ht="12.75" customHeight="1">
      <c r="A28" s="38" t="s">
        <v>141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8"/>
      <c r="W28" s="48"/>
      <c r="X28" s="48"/>
      <c r="Y28" s="48"/>
      <c r="Z28" s="49"/>
      <c r="AA28" s="49"/>
      <c r="AB28" s="49"/>
      <c r="AC28" s="46"/>
      <c r="AD28" s="46"/>
      <c r="AE28" s="46"/>
      <c r="AF28" s="46"/>
      <c r="AG28" s="46"/>
      <c r="AK28" s="164" t="s">
        <v>306</v>
      </c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37"/>
      <c r="CJ28" s="41"/>
      <c r="CL28" s="33"/>
      <c r="CN28" s="165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7"/>
    </row>
    <row r="29" spans="1:105" s="3" customFormat="1" ht="12.75" customHeight="1">
      <c r="A29" s="3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  <c r="V29" s="48"/>
      <c r="W29" s="48"/>
      <c r="X29" s="48"/>
      <c r="Y29" s="48"/>
      <c r="Z29" s="49"/>
      <c r="AA29" s="49"/>
      <c r="AB29" s="49"/>
      <c r="AC29" s="46"/>
      <c r="AD29" s="46"/>
      <c r="AE29" s="46"/>
      <c r="AF29" s="46"/>
      <c r="AG29" s="46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Y29" s="37"/>
      <c r="BZ29" s="37"/>
      <c r="CJ29" s="41"/>
      <c r="CL29" s="33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</row>
    <row r="30" spans="1:105" s="3" customFormat="1" ht="12.75" customHeight="1">
      <c r="A30" s="39" t="s">
        <v>142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48"/>
      <c r="W30" s="48"/>
      <c r="X30" s="48"/>
      <c r="Y30" s="48"/>
      <c r="Z30" s="49"/>
      <c r="AA30" s="49"/>
      <c r="AB30" s="49"/>
      <c r="AC30" s="46"/>
      <c r="AD30" s="46"/>
      <c r="AE30" s="46"/>
      <c r="AF30" s="46"/>
      <c r="AG30" s="46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Y30" s="37"/>
      <c r="BZ30" s="37"/>
      <c r="CJ30" s="41"/>
      <c r="CL30" s="33" t="s">
        <v>143</v>
      </c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</row>
    <row r="31" spans="1:105" s="3" customFormat="1" ht="9.1999999999999993" customHeight="1">
      <c r="A31" s="39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8"/>
      <c r="W31" s="48"/>
      <c r="X31" s="48"/>
      <c r="Y31" s="48"/>
      <c r="Z31" s="49"/>
      <c r="AA31" s="49"/>
      <c r="AB31" s="49"/>
      <c r="AC31" s="46"/>
      <c r="AD31" s="46"/>
      <c r="AE31" s="46"/>
      <c r="AF31" s="46"/>
      <c r="AG31" s="46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Y31" s="37"/>
      <c r="BZ31" s="37"/>
      <c r="CJ31" s="41"/>
    </row>
    <row r="32" spans="1:105" s="3" customFormat="1" ht="12.75">
      <c r="A32" s="3" t="s">
        <v>144</v>
      </c>
      <c r="AS32" s="51"/>
      <c r="AT32" s="160" t="s">
        <v>308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</row>
    <row r="33" spans="1:105" s="3" customFormat="1" ht="12.75">
      <c r="A33" s="39" t="s">
        <v>145</v>
      </c>
      <c r="AS33" s="51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</row>
    <row r="34" spans="1:105" s="3" customFormat="1" ht="9.1999999999999993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2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</row>
    <row r="35" spans="1:105" s="3" customFormat="1" ht="12.75">
      <c r="A35" s="39" t="s">
        <v>115</v>
      </c>
      <c r="AS35" s="53"/>
      <c r="AT35" s="161" t="s">
        <v>309</v>
      </c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</row>
    <row r="36" spans="1:105" s="3" customFormat="1" ht="12.75">
      <c r="A36" s="39" t="s">
        <v>146</v>
      </c>
      <c r="AS36" s="53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</row>
    <row r="37" spans="1:105" s="3" customFormat="1" ht="9.1999999999999993" customHeight="1"/>
    <row r="38" spans="1:105" s="54" customFormat="1" ht="12.75">
      <c r="A38" s="162" t="s">
        <v>147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</row>
    <row r="39" spans="1:105" s="3" customFormat="1" ht="9.1999999999999993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</row>
    <row r="40" spans="1:105" s="38" customFormat="1" ht="27.75" customHeight="1">
      <c r="A40" s="163" t="s">
        <v>303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</row>
    <row r="41" spans="1:105" s="38" customFormat="1" ht="27.75" customHeight="1">
      <c r="A41" s="158" t="s">
        <v>302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</row>
    <row r="42" spans="1:105" s="38" customFormat="1" ht="114.75" customHeight="1">
      <c r="A42" s="168" t="s">
        <v>304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</row>
    <row r="43" spans="1:105" s="38" customFormat="1" ht="15" hidden="1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</row>
    <row r="44" spans="1:105" s="38" customFormat="1" ht="206.25" customHeight="1">
      <c r="A44" s="168" t="s">
        <v>305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</row>
    <row r="45" spans="1:105" s="38" customFormat="1" ht="1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</row>
  </sheetData>
  <mergeCells count="47">
    <mergeCell ref="BB8:BU8"/>
    <mergeCell ref="BV8:DA8"/>
    <mergeCell ref="AT1:DA1"/>
    <mergeCell ref="AT2:DA2"/>
    <mergeCell ref="BB5:DA5"/>
    <mergeCell ref="BB6:DA6"/>
    <mergeCell ref="BB7:DA7"/>
    <mergeCell ref="BB9:BU9"/>
    <mergeCell ref="BV9:DA9"/>
    <mergeCell ref="BS11:BT11"/>
    <mergeCell ref="BU11:BX11"/>
    <mergeCell ref="BY11:CA11"/>
    <mergeCell ref="CB11:CP11"/>
    <mergeCell ref="CQ11:CT11"/>
    <mergeCell ref="CU11:CX11"/>
    <mergeCell ref="A13:DA13"/>
    <mergeCell ref="AJ14:AM14"/>
    <mergeCell ref="BQ14:BY14"/>
    <mergeCell ref="AJ16:AK16"/>
    <mergeCell ref="AL16:AO16"/>
    <mergeCell ref="AP16:AR16"/>
    <mergeCell ref="AS16:BG16"/>
    <mergeCell ref="BH16:BK16"/>
    <mergeCell ref="BL16:BO16"/>
    <mergeCell ref="CN25:DA25"/>
    <mergeCell ref="CN26:DA26"/>
    <mergeCell ref="CN27:DA27"/>
    <mergeCell ref="AK23:BY24"/>
    <mergeCell ref="CN23:DA24"/>
    <mergeCell ref="CN18:DA18"/>
    <mergeCell ref="CN19:DA19"/>
    <mergeCell ref="CN20:DA20"/>
    <mergeCell ref="CN21:DA21"/>
    <mergeCell ref="CN22:DA22"/>
    <mergeCell ref="AK28:BY28"/>
    <mergeCell ref="CN28:DA28"/>
    <mergeCell ref="A42:DA42"/>
    <mergeCell ref="A43:DA43"/>
    <mergeCell ref="A44:DA44"/>
    <mergeCell ref="CN29:DA29"/>
    <mergeCell ref="A45:DA45"/>
    <mergeCell ref="CN30:DA30"/>
    <mergeCell ref="AT32:DA33"/>
    <mergeCell ref="AT35:DA36"/>
    <mergeCell ref="A38:DA38"/>
    <mergeCell ref="A40:DA40"/>
    <mergeCell ref="A41:DA41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0"/>
  <sheetViews>
    <sheetView view="pageBreakPreview" topLeftCell="A9" zoomScaleSheetLayoutView="100" workbookViewId="0">
      <selection activeCell="AQ4" sqref="AQ4:BM4"/>
    </sheetView>
  </sheetViews>
  <sheetFormatPr defaultColWidth="0.85546875" defaultRowHeight="15"/>
  <cols>
    <col min="1" max="104" width="0.85546875" style="56"/>
    <col min="105" max="105" width="8.140625" style="56" customWidth="1"/>
    <col min="106" max="16384" width="0.85546875" style="56"/>
  </cols>
  <sheetData>
    <row r="1" spans="1:105">
      <c r="A1" s="228" t="s">
        <v>148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</row>
    <row r="2" spans="1:10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</row>
    <row r="3" spans="1:105" s="25" customFormat="1" ht="15.75" customHeight="1">
      <c r="B3" s="228" t="s">
        <v>149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57"/>
    </row>
    <row r="4" spans="1:105" s="25" customFormat="1" ht="12.75">
      <c r="AG4" s="58" t="s">
        <v>150</v>
      </c>
      <c r="AH4" s="231">
        <f>стр.1!AL16</f>
        <v>16</v>
      </c>
      <c r="AI4" s="231"/>
      <c r="AJ4" s="231"/>
      <c r="AK4" s="231"/>
      <c r="AL4" s="231"/>
      <c r="AM4" s="231"/>
      <c r="AN4" s="231"/>
      <c r="AO4" s="231"/>
      <c r="AP4" s="231"/>
      <c r="AQ4" s="232" t="str">
        <f>стр.1!AS16</f>
        <v>января</v>
      </c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191">
        <v>20</v>
      </c>
      <c r="BO4" s="191"/>
      <c r="BP4" s="191"/>
      <c r="BQ4" s="191"/>
      <c r="BR4" s="193">
        <f>стр.1!BL16</f>
        <v>17</v>
      </c>
      <c r="BS4" s="192"/>
      <c r="BT4" s="192"/>
      <c r="BU4" s="192"/>
      <c r="BV4" s="25" t="s">
        <v>131</v>
      </c>
    </row>
    <row r="5" spans="1:105" s="3" customFormat="1" ht="12.75">
      <c r="A5" s="222" t="s">
        <v>116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</row>
    <row r="6" spans="1:105" s="3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</row>
    <row r="7" spans="1:105" s="43" customFormat="1" ht="27.75" customHeight="1">
      <c r="A7" s="223" t="s">
        <v>151</v>
      </c>
      <c r="B7" s="223"/>
      <c r="C7" s="223"/>
      <c r="D7" s="223"/>
      <c r="E7" s="223"/>
      <c r="F7" s="223"/>
      <c r="G7" s="223"/>
      <c r="H7" s="223"/>
      <c r="I7" s="223" t="s">
        <v>0</v>
      </c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4" t="s">
        <v>152</v>
      </c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</row>
    <row r="8" spans="1:105" s="43" customFormat="1" ht="12.75" customHeight="1">
      <c r="A8" s="203">
        <v>1</v>
      </c>
      <c r="B8" s="204"/>
      <c r="C8" s="204"/>
      <c r="D8" s="204"/>
      <c r="E8" s="204"/>
      <c r="F8" s="204"/>
      <c r="G8" s="204"/>
      <c r="H8" s="205"/>
      <c r="I8" s="225">
        <v>2</v>
      </c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7"/>
      <c r="CN8" s="203">
        <v>3</v>
      </c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5"/>
    </row>
    <row r="9" spans="1:105" s="61" customFormat="1" ht="14.25" customHeight="1">
      <c r="A9" s="198"/>
      <c r="B9" s="199"/>
      <c r="C9" s="199"/>
      <c r="D9" s="199"/>
      <c r="E9" s="199"/>
      <c r="F9" s="199"/>
      <c r="G9" s="199"/>
      <c r="H9" s="200"/>
      <c r="I9" s="60"/>
      <c r="J9" s="208" t="s">
        <v>117</v>
      </c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9"/>
      <c r="CN9" s="219">
        <f>CN11+CN17</f>
        <v>13680.90266</v>
      </c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1"/>
    </row>
    <row r="10" spans="1:105" s="43" customFormat="1" ht="14.25" customHeight="1">
      <c r="A10" s="198"/>
      <c r="B10" s="199"/>
      <c r="C10" s="199"/>
      <c r="D10" s="199"/>
      <c r="E10" s="199"/>
      <c r="F10" s="199"/>
      <c r="G10" s="199"/>
      <c r="H10" s="200"/>
      <c r="I10" s="62"/>
      <c r="J10" s="201" t="s">
        <v>10</v>
      </c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2"/>
      <c r="CN10" s="216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8"/>
    </row>
    <row r="11" spans="1:105" s="43" customFormat="1" ht="14.25" customHeight="1">
      <c r="A11" s="198"/>
      <c r="B11" s="199"/>
      <c r="C11" s="199"/>
      <c r="D11" s="199"/>
      <c r="E11" s="199"/>
      <c r="F11" s="199"/>
      <c r="G11" s="199"/>
      <c r="H11" s="200"/>
      <c r="I11" s="62"/>
      <c r="J11" s="201" t="s">
        <v>153</v>
      </c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2"/>
      <c r="CN11" s="216">
        <f>CN13+CN14+CN15+CN16</f>
        <v>12289.25842</v>
      </c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8"/>
    </row>
    <row r="12" spans="1:105" s="43" customFormat="1" ht="14.25" customHeight="1">
      <c r="A12" s="198"/>
      <c r="B12" s="199"/>
      <c r="C12" s="199"/>
      <c r="D12" s="199"/>
      <c r="E12" s="199"/>
      <c r="F12" s="199"/>
      <c r="G12" s="199"/>
      <c r="H12" s="200"/>
      <c r="I12" s="62"/>
      <c r="J12" s="206" t="s">
        <v>3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7"/>
      <c r="CN12" s="216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8"/>
    </row>
    <row r="13" spans="1:105" s="43" customFormat="1" ht="27.75" customHeight="1">
      <c r="A13" s="198"/>
      <c r="B13" s="199"/>
      <c r="C13" s="199"/>
      <c r="D13" s="199"/>
      <c r="E13" s="199"/>
      <c r="F13" s="199"/>
      <c r="G13" s="199"/>
      <c r="H13" s="200"/>
      <c r="I13" s="62"/>
      <c r="J13" s="201" t="s">
        <v>154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2"/>
      <c r="CN13" s="216">
        <v>6564.1212599999999</v>
      </c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8"/>
    </row>
    <row r="14" spans="1:105" s="43" customFormat="1" ht="27.75" customHeight="1">
      <c r="A14" s="198"/>
      <c r="B14" s="199"/>
      <c r="C14" s="199"/>
      <c r="D14" s="199"/>
      <c r="E14" s="199"/>
      <c r="F14" s="199"/>
      <c r="G14" s="199"/>
      <c r="H14" s="200"/>
      <c r="I14" s="62"/>
      <c r="J14" s="201" t="s">
        <v>155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2"/>
      <c r="CN14" s="216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8"/>
    </row>
    <row r="15" spans="1:105" s="43" customFormat="1" ht="40.5" customHeight="1">
      <c r="A15" s="198"/>
      <c r="B15" s="199"/>
      <c r="C15" s="199"/>
      <c r="D15" s="199"/>
      <c r="E15" s="199"/>
      <c r="F15" s="199"/>
      <c r="G15" s="199"/>
      <c r="H15" s="200"/>
      <c r="I15" s="62"/>
      <c r="J15" s="201" t="s">
        <v>156</v>
      </c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2"/>
      <c r="CN15" s="216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8"/>
    </row>
    <row r="16" spans="1:105" s="43" customFormat="1" ht="14.25" customHeight="1">
      <c r="A16" s="198"/>
      <c r="B16" s="199"/>
      <c r="C16" s="199"/>
      <c r="D16" s="199"/>
      <c r="E16" s="199"/>
      <c r="F16" s="199"/>
      <c r="G16" s="199"/>
      <c r="H16" s="200"/>
      <c r="I16" s="62"/>
      <c r="J16" s="201" t="s">
        <v>157</v>
      </c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2"/>
      <c r="CN16" s="216">
        <v>5725.1371600000002</v>
      </c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8"/>
    </row>
    <row r="17" spans="1:105" s="43" customFormat="1" ht="14.25" customHeight="1">
      <c r="A17" s="198"/>
      <c r="B17" s="199"/>
      <c r="C17" s="199"/>
      <c r="D17" s="199"/>
      <c r="E17" s="199"/>
      <c r="F17" s="199"/>
      <c r="G17" s="199"/>
      <c r="H17" s="200"/>
      <c r="I17" s="62"/>
      <c r="J17" s="201" t="s">
        <v>158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2"/>
      <c r="CN17" s="216">
        <v>1391.6442400000001</v>
      </c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8"/>
    </row>
    <row r="18" spans="1:105" s="43" customFormat="1" ht="14.25" customHeight="1">
      <c r="A18" s="198"/>
      <c r="B18" s="199"/>
      <c r="C18" s="199"/>
      <c r="D18" s="199"/>
      <c r="E18" s="199"/>
      <c r="F18" s="199"/>
      <c r="G18" s="199"/>
      <c r="H18" s="200"/>
      <c r="I18" s="62"/>
      <c r="J18" s="206" t="s">
        <v>3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7"/>
      <c r="CN18" s="216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8"/>
    </row>
    <row r="19" spans="1:105" s="43" customFormat="1" ht="14.25" customHeight="1">
      <c r="A19" s="198"/>
      <c r="B19" s="199"/>
      <c r="C19" s="199"/>
      <c r="D19" s="199"/>
      <c r="E19" s="199"/>
      <c r="F19" s="199"/>
      <c r="G19" s="199"/>
      <c r="H19" s="200"/>
      <c r="I19" s="62"/>
      <c r="J19" s="201" t="s">
        <v>118</v>
      </c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2"/>
      <c r="CN19" s="216">
        <v>1170.2882099999999</v>
      </c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8"/>
    </row>
    <row r="20" spans="1:105" s="43" customFormat="1" ht="14.25" customHeight="1">
      <c r="A20" s="198"/>
      <c r="B20" s="199"/>
      <c r="C20" s="199"/>
      <c r="D20" s="199"/>
      <c r="E20" s="199"/>
      <c r="F20" s="199"/>
      <c r="G20" s="199"/>
      <c r="H20" s="200"/>
      <c r="I20" s="62"/>
      <c r="J20" s="201" t="s">
        <v>159</v>
      </c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2"/>
      <c r="CN20" s="216">
        <v>47.766800000000003</v>
      </c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8"/>
    </row>
    <row r="21" spans="1:105" s="61" customFormat="1" ht="14.25" customHeight="1">
      <c r="A21" s="198"/>
      <c r="B21" s="199"/>
      <c r="C21" s="199"/>
      <c r="D21" s="199"/>
      <c r="E21" s="199"/>
      <c r="F21" s="199"/>
      <c r="G21" s="199"/>
      <c r="H21" s="200"/>
      <c r="I21" s="60"/>
      <c r="J21" s="208" t="s">
        <v>119</v>
      </c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9"/>
      <c r="CN21" s="219">
        <f>CN23+CN26+CN30+CN34+CN38+CN42+CN54</f>
        <v>1.5693999999999999</v>
      </c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1"/>
    </row>
    <row r="22" spans="1:105" s="43" customFormat="1" ht="14.25" customHeight="1">
      <c r="A22" s="198"/>
      <c r="B22" s="199"/>
      <c r="C22" s="199"/>
      <c r="D22" s="199"/>
      <c r="E22" s="199"/>
      <c r="F22" s="199"/>
      <c r="G22" s="199"/>
      <c r="H22" s="200"/>
      <c r="I22" s="62"/>
      <c r="J22" s="201" t="s">
        <v>10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2"/>
      <c r="CN22" s="216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8"/>
    </row>
    <row r="23" spans="1:105" s="43" customFormat="1" ht="14.25" customHeight="1">
      <c r="A23" s="198"/>
      <c r="B23" s="199"/>
      <c r="C23" s="199"/>
      <c r="D23" s="199"/>
      <c r="E23" s="199"/>
      <c r="F23" s="199"/>
      <c r="G23" s="199"/>
      <c r="H23" s="200"/>
      <c r="I23" s="62"/>
      <c r="J23" s="201" t="s">
        <v>120</v>
      </c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2"/>
      <c r="CN23" s="216">
        <v>0</v>
      </c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8"/>
    </row>
    <row r="24" spans="1:105" s="43" customFormat="1" ht="14.25" customHeight="1">
      <c r="A24" s="198"/>
      <c r="B24" s="199"/>
      <c r="C24" s="199"/>
      <c r="D24" s="199"/>
      <c r="E24" s="199"/>
      <c r="F24" s="199"/>
      <c r="G24" s="199"/>
      <c r="H24" s="200"/>
      <c r="I24" s="62"/>
      <c r="J24" s="206" t="s">
        <v>3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7"/>
      <c r="CN24" s="216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8"/>
    </row>
    <row r="25" spans="1:105" s="43" customFormat="1" ht="14.25" customHeight="1">
      <c r="A25" s="198"/>
      <c r="B25" s="199"/>
      <c r="C25" s="199"/>
      <c r="D25" s="199"/>
      <c r="E25" s="199"/>
      <c r="F25" s="199"/>
      <c r="G25" s="199"/>
      <c r="H25" s="200"/>
      <c r="I25" s="62"/>
      <c r="J25" s="201" t="s">
        <v>121</v>
      </c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2"/>
      <c r="CN25" s="216">
        <v>280.75790999999998</v>
      </c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8"/>
    </row>
    <row r="26" spans="1:105" s="43" customFormat="1" ht="27.75" customHeight="1">
      <c r="A26" s="198"/>
      <c r="B26" s="199"/>
      <c r="C26" s="199"/>
      <c r="D26" s="199"/>
      <c r="E26" s="199"/>
      <c r="F26" s="199"/>
      <c r="G26" s="199"/>
      <c r="H26" s="200"/>
      <c r="I26" s="62"/>
      <c r="J26" s="201" t="s">
        <v>160</v>
      </c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2"/>
      <c r="CN26" s="216">
        <v>0</v>
      </c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8"/>
    </row>
    <row r="27" spans="1:105" s="43" customFormat="1" ht="14.25" customHeight="1">
      <c r="A27" s="198"/>
      <c r="B27" s="199"/>
      <c r="C27" s="199"/>
      <c r="D27" s="199"/>
      <c r="E27" s="199"/>
      <c r="F27" s="199"/>
      <c r="G27" s="199"/>
      <c r="H27" s="200"/>
      <c r="I27" s="62"/>
      <c r="J27" s="206" t="s">
        <v>3</v>
      </c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7"/>
      <c r="CN27" s="203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5"/>
    </row>
    <row r="28" spans="1:105" s="43" customFormat="1" ht="14.25" customHeight="1">
      <c r="A28" s="198"/>
      <c r="B28" s="199"/>
      <c r="C28" s="199"/>
      <c r="D28" s="199"/>
      <c r="E28" s="199"/>
      <c r="F28" s="199"/>
      <c r="G28" s="199"/>
      <c r="H28" s="200"/>
      <c r="I28" s="62"/>
      <c r="J28" s="201" t="s">
        <v>161</v>
      </c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2"/>
      <c r="CN28" s="203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5"/>
    </row>
    <row r="29" spans="1:105" s="43" customFormat="1" ht="14.25" customHeight="1">
      <c r="A29" s="198"/>
      <c r="B29" s="199"/>
      <c r="C29" s="199"/>
      <c r="D29" s="199"/>
      <c r="E29" s="199"/>
      <c r="F29" s="199"/>
      <c r="G29" s="199"/>
      <c r="H29" s="200"/>
      <c r="I29" s="62"/>
      <c r="J29" s="201" t="s">
        <v>162</v>
      </c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2"/>
      <c r="CN29" s="203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5"/>
    </row>
    <row r="30" spans="1:105" s="43" customFormat="1" ht="14.25" customHeight="1">
      <c r="A30" s="198"/>
      <c r="B30" s="199"/>
      <c r="C30" s="199"/>
      <c r="D30" s="199"/>
      <c r="E30" s="199"/>
      <c r="F30" s="199"/>
      <c r="G30" s="199"/>
      <c r="H30" s="200"/>
      <c r="I30" s="62"/>
      <c r="J30" s="201" t="s">
        <v>163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2"/>
      <c r="CN30" s="216">
        <v>0</v>
      </c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8"/>
    </row>
    <row r="31" spans="1:105" s="43" customFormat="1" ht="14.25" customHeight="1">
      <c r="A31" s="198"/>
      <c r="B31" s="199"/>
      <c r="C31" s="199"/>
      <c r="D31" s="199"/>
      <c r="E31" s="199"/>
      <c r="F31" s="199"/>
      <c r="G31" s="199"/>
      <c r="H31" s="200"/>
      <c r="I31" s="62"/>
      <c r="J31" s="206" t="s">
        <v>3</v>
      </c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7"/>
      <c r="CN31" s="203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5"/>
    </row>
    <row r="32" spans="1:105" s="43" customFormat="1" ht="14.25" customHeight="1">
      <c r="A32" s="198"/>
      <c r="B32" s="199"/>
      <c r="C32" s="199"/>
      <c r="D32" s="199"/>
      <c r="E32" s="199"/>
      <c r="F32" s="199"/>
      <c r="G32" s="199"/>
      <c r="H32" s="200"/>
      <c r="I32" s="62"/>
      <c r="J32" s="201" t="s">
        <v>164</v>
      </c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2"/>
      <c r="CN32" s="203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5"/>
    </row>
    <row r="33" spans="1:105" s="43" customFormat="1" ht="14.25" customHeight="1">
      <c r="A33" s="198"/>
      <c r="B33" s="199"/>
      <c r="C33" s="199"/>
      <c r="D33" s="199"/>
      <c r="E33" s="199"/>
      <c r="F33" s="199"/>
      <c r="G33" s="199"/>
      <c r="H33" s="200"/>
      <c r="I33" s="62"/>
      <c r="J33" s="201" t="s">
        <v>165</v>
      </c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2"/>
      <c r="CN33" s="203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5"/>
    </row>
    <row r="34" spans="1:105" s="43" customFormat="1" ht="27.75" customHeight="1">
      <c r="A34" s="198"/>
      <c r="B34" s="199"/>
      <c r="C34" s="199"/>
      <c r="D34" s="199"/>
      <c r="E34" s="199"/>
      <c r="F34" s="199"/>
      <c r="G34" s="199"/>
      <c r="H34" s="200"/>
      <c r="I34" s="62"/>
      <c r="J34" s="201" t="s">
        <v>166</v>
      </c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2"/>
      <c r="CN34" s="216">
        <v>0</v>
      </c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8"/>
    </row>
    <row r="35" spans="1:105" s="43" customFormat="1" ht="14.25" customHeight="1">
      <c r="A35" s="198"/>
      <c r="B35" s="199"/>
      <c r="C35" s="199"/>
      <c r="D35" s="199"/>
      <c r="E35" s="199"/>
      <c r="F35" s="199"/>
      <c r="G35" s="199"/>
      <c r="H35" s="200"/>
      <c r="I35" s="62"/>
      <c r="J35" s="206" t="s">
        <v>3</v>
      </c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7"/>
      <c r="CN35" s="203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5"/>
    </row>
    <row r="36" spans="1:105" s="43" customFormat="1" ht="14.25" customHeight="1">
      <c r="A36" s="198"/>
      <c r="B36" s="199"/>
      <c r="C36" s="199"/>
      <c r="D36" s="199"/>
      <c r="E36" s="199"/>
      <c r="F36" s="199"/>
      <c r="G36" s="199"/>
      <c r="H36" s="200"/>
      <c r="I36" s="62"/>
      <c r="J36" s="201" t="s">
        <v>167</v>
      </c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2"/>
      <c r="CN36" s="203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5"/>
    </row>
    <row r="37" spans="1:105" s="43" customFormat="1" ht="14.25" customHeight="1">
      <c r="A37" s="198"/>
      <c r="B37" s="199"/>
      <c r="C37" s="199"/>
      <c r="D37" s="199"/>
      <c r="E37" s="199"/>
      <c r="F37" s="199"/>
      <c r="G37" s="199"/>
      <c r="H37" s="200"/>
      <c r="I37" s="62"/>
      <c r="J37" s="201" t="s">
        <v>168</v>
      </c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2"/>
      <c r="CN37" s="203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5"/>
    </row>
    <row r="38" spans="1:105" s="43" customFormat="1" ht="27.75" customHeight="1">
      <c r="A38" s="198"/>
      <c r="B38" s="199"/>
      <c r="C38" s="199"/>
      <c r="D38" s="199"/>
      <c r="E38" s="199"/>
      <c r="F38" s="199"/>
      <c r="G38" s="199"/>
      <c r="H38" s="200"/>
      <c r="I38" s="62"/>
      <c r="J38" s="201" t="s">
        <v>169</v>
      </c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2"/>
      <c r="CN38" s="216">
        <v>0</v>
      </c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8"/>
    </row>
    <row r="39" spans="1:105" s="43" customFormat="1" ht="14.25" customHeight="1">
      <c r="A39" s="198"/>
      <c r="B39" s="199"/>
      <c r="C39" s="199"/>
      <c r="D39" s="199"/>
      <c r="E39" s="199"/>
      <c r="F39" s="199"/>
      <c r="G39" s="199"/>
      <c r="H39" s="200"/>
      <c r="I39" s="62"/>
      <c r="J39" s="206" t="s">
        <v>3</v>
      </c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7"/>
      <c r="CN39" s="203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5"/>
    </row>
    <row r="40" spans="1:105" s="43" customFormat="1" ht="14.25" customHeight="1">
      <c r="A40" s="198"/>
      <c r="B40" s="199"/>
      <c r="C40" s="199"/>
      <c r="D40" s="199"/>
      <c r="E40" s="199"/>
      <c r="F40" s="199"/>
      <c r="G40" s="199"/>
      <c r="H40" s="200"/>
      <c r="I40" s="62"/>
      <c r="J40" s="201" t="s">
        <v>170</v>
      </c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2"/>
      <c r="CN40" s="203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5"/>
    </row>
    <row r="41" spans="1:105" s="43" customFormat="1" ht="14.25" customHeight="1">
      <c r="A41" s="198"/>
      <c r="B41" s="199"/>
      <c r="C41" s="199"/>
      <c r="D41" s="199"/>
      <c r="E41" s="199"/>
      <c r="F41" s="199"/>
      <c r="G41" s="199"/>
      <c r="H41" s="200"/>
      <c r="I41" s="62"/>
      <c r="J41" s="201" t="s">
        <v>171</v>
      </c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2"/>
      <c r="CN41" s="203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5"/>
    </row>
    <row r="42" spans="1:105" s="43" customFormat="1" ht="27.75" customHeight="1">
      <c r="A42" s="198"/>
      <c r="B42" s="199"/>
      <c r="C42" s="199"/>
      <c r="D42" s="199"/>
      <c r="E42" s="199"/>
      <c r="F42" s="199"/>
      <c r="G42" s="199"/>
      <c r="H42" s="200"/>
      <c r="I42" s="62"/>
      <c r="J42" s="201" t="s">
        <v>172</v>
      </c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2"/>
      <c r="CN42" s="213">
        <f>SUM(CN43:DA53)</f>
        <v>1.5693999999999999</v>
      </c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5"/>
    </row>
    <row r="43" spans="1:105" s="43" customFormat="1" ht="14.25" customHeight="1">
      <c r="A43" s="198"/>
      <c r="B43" s="199"/>
      <c r="C43" s="199"/>
      <c r="D43" s="199"/>
      <c r="E43" s="199"/>
      <c r="F43" s="199"/>
      <c r="G43" s="199"/>
      <c r="H43" s="200"/>
      <c r="I43" s="62"/>
      <c r="J43" s="206" t="s">
        <v>3</v>
      </c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7"/>
      <c r="CN43" s="203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5"/>
    </row>
    <row r="44" spans="1:105" s="43" customFormat="1" ht="14.25" customHeight="1">
      <c r="A44" s="198"/>
      <c r="B44" s="199"/>
      <c r="C44" s="199"/>
      <c r="D44" s="199"/>
      <c r="E44" s="199"/>
      <c r="F44" s="199"/>
      <c r="G44" s="199"/>
      <c r="H44" s="200"/>
      <c r="I44" s="62"/>
      <c r="J44" s="201" t="s">
        <v>173</v>
      </c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2"/>
      <c r="CN44" s="213">
        <v>1.5693999999999999</v>
      </c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5"/>
    </row>
    <row r="45" spans="1:105" s="43" customFormat="1" ht="14.25" customHeight="1">
      <c r="A45" s="198"/>
      <c r="B45" s="199"/>
      <c r="C45" s="199"/>
      <c r="D45" s="199"/>
      <c r="E45" s="199"/>
      <c r="F45" s="199"/>
      <c r="G45" s="199"/>
      <c r="H45" s="200"/>
      <c r="I45" s="62"/>
      <c r="J45" s="201" t="s">
        <v>174</v>
      </c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2"/>
      <c r="CN45" s="203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5"/>
    </row>
    <row r="46" spans="1:105" s="43" customFormat="1" ht="14.25" customHeight="1">
      <c r="A46" s="198"/>
      <c r="B46" s="199"/>
      <c r="C46" s="199"/>
      <c r="D46" s="199"/>
      <c r="E46" s="199"/>
      <c r="F46" s="199"/>
      <c r="G46" s="199"/>
      <c r="H46" s="200"/>
      <c r="I46" s="62"/>
      <c r="J46" s="201" t="s">
        <v>175</v>
      </c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2"/>
      <c r="CN46" s="203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5"/>
    </row>
    <row r="47" spans="1:105" s="43" customFormat="1" ht="14.25" customHeight="1">
      <c r="A47" s="198"/>
      <c r="B47" s="199"/>
      <c r="C47" s="199"/>
      <c r="D47" s="199"/>
      <c r="E47" s="199"/>
      <c r="F47" s="199"/>
      <c r="G47" s="199"/>
      <c r="H47" s="200"/>
      <c r="I47" s="62"/>
      <c r="J47" s="201" t="s">
        <v>176</v>
      </c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2"/>
      <c r="CN47" s="203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5"/>
    </row>
    <row r="48" spans="1:105" s="43" customFormat="1" ht="14.25" customHeight="1">
      <c r="A48" s="198"/>
      <c r="B48" s="199"/>
      <c r="C48" s="199"/>
      <c r="D48" s="199"/>
      <c r="E48" s="199"/>
      <c r="F48" s="199"/>
      <c r="G48" s="199"/>
      <c r="H48" s="200"/>
      <c r="I48" s="62"/>
      <c r="J48" s="201" t="s">
        <v>177</v>
      </c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2"/>
      <c r="CN48" s="203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5"/>
    </row>
    <row r="49" spans="1:105" s="43" customFormat="1" ht="14.25" customHeight="1">
      <c r="A49" s="198"/>
      <c r="B49" s="199"/>
      <c r="C49" s="199"/>
      <c r="D49" s="199"/>
      <c r="E49" s="199"/>
      <c r="F49" s="199"/>
      <c r="G49" s="199"/>
      <c r="H49" s="200"/>
      <c r="I49" s="62"/>
      <c r="J49" s="201" t="s">
        <v>178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2"/>
      <c r="CN49" s="203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5"/>
    </row>
    <row r="50" spans="1:105" s="43" customFormat="1" ht="14.25" customHeight="1">
      <c r="A50" s="198"/>
      <c r="B50" s="199"/>
      <c r="C50" s="199"/>
      <c r="D50" s="199"/>
      <c r="E50" s="199"/>
      <c r="F50" s="199"/>
      <c r="G50" s="199"/>
      <c r="H50" s="200"/>
      <c r="I50" s="62"/>
      <c r="J50" s="201" t="s">
        <v>179</v>
      </c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2"/>
      <c r="CN50" s="203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5"/>
    </row>
    <row r="51" spans="1:105" s="43" customFormat="1" ht="14.25" customHeight="1">
      <c r="A51" s="198"/>
      <c r="B51" s="199"/>
      <c r="C51" s="199"/>
      <c r="D51" s="199"/>
      <c r="E51" s="199"/>
      <c r="F51" s="199"/>
      <c r="G51" s="199"/>
      <c r="H51" s="200"/>
      <c r="I51" s="62"/>
      <c r="J51" s="201" t="s">
        <v>180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2"/>
      <c r="CN51" s="203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5"/>
    </row>
    <row r="52" spans="1:105" s="43" customFormat="1" ht="14.25" customHeight="1">
      <c r="A52" s="198"/>
      <c r="B52" s="199"/>
      <c r="C52" s="199"/>
      <c r="D52" s="199"/>
      <c r="E52" s="199"/>
      <c r="F52" s="199"/>
      <c r="G52" s="199"/>
      <c r="H52" s="200"/>
      <c r="I52" s="62"/>
      <c r="J52" s="201" t="s">
        <v>181</v>
      </c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2"/>
      <c r="CN52" s="203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5"/>
    </row>
    <row r="53" spans="1:105" s="43" customFormat="1" ht="14.25" customHeight="1">
      <c r="A53" s="198"/>
      <c r="B53" s="199"/>
      <c r="C53" s="199"/>
      <c r="D53" s="199"/>
      <c r="E53" s="199"/>
      <c r="F53" s="199"/>
      <c r="G53" s="199"/>
      <c r="H53" s="200"/>
      <c r="I53" s="62"/>
      <c r="J53" s="201" t="s">
        <v>182</v>
      </c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2"/>
      <c r="CN53" s="203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5"/>
    </row>
    <row r="54" spans="1:105" s="43" customFormat="1" ht="27.75" customHeight="1">
      <c r="A54" s="198"/>
      <c r="B54" s="199"/>
      <c r="C54" s="199"/>
      <c r="D54" s="199"/>
      <c r="E54" s="199"/>
      <c r="F54" s="199"/>
      <c r="G54" s="199"/>
      <c r="H54" s="200"/>
      <c r="I54" s="63"/>
      <c r="J54" s="201" t="s">
        <v>183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2"/>
      <c r="CN54" s="203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5"/>
    </row>
    <row r="55" spans="1:105" s="43" customFormat="1" ht="14.25" customHeight="1">
      <c r="A55" s="198"/>
      <c r="B55" s="199"/>
      <c r="C55" s="199"/>
      <c r="D55" s="199"/>
      <c r="E55" s="199"/>
      <c r="F55" s="199"/>
      <c r="G55" s="199"/>
      <c r="H55" s="200"/>
      <c r="I55" s="62"/>
      <c r="J55" s="206" t="s">
        <v>3</v>
      </c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7"/>
      <c r="CN55" s="203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5"/>
    </row>
    <row r="56" spans="1:105" s="42" customFormat="1" ht="14.25" customHeight="1">
      <c r="A56" s="198"/>
      <c r="B56" s="199"/>
      <c r="C56" s="199"/>
      <c r="D56" s="199"/>
      <c r="E56" s="199"/>
      <c r="F56" s="199"/>
      <c r="G56" s="199"/>
      <c r="H56" s="200"/>
      <c r="I56" s="63"/>
      <c r="J56" s="201" t="s">
        <v>184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2"/>
      <c r="CN56" s="203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5"/>
    </row>
    <row r="57" spans="1:105" s="42" customFormat="1" ht="14.25" customHeight="1">
      <c r="A57" s="198"/>
      <c r="B57" s="199"/>
      <c r="C57" s="199"/>
      <c r="D57" s="199"/>
      <c r="E57" s="199"/>
      <c r="F57" s="199"/>
      <c r="G57" s="199"/>
      <c r="H57" s="200"/>
      <c r="I57" s="63"/>
      <c r="J57" s="201" t="s">
        <v>185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2"/>
      <c r="CN57" s="203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5"/>
    </row>
    <row r="58" spans="1:105" s="42" customFormat="1" ht="14.25" customHeight="1">
      <c r="A58" s="198"/>
      <c r="B58" s="199"/>
      <c r="C58" s="199"/>
      <c r="D58" s="199"/>
      <c r="E58" s="199"/>
      <c r="F58" s="199"/>
      <c r="G58" s="199"/>
      <c r="H58" s="200"/>
      <c r="I58" s="63"/>
      <c r="J58" s="201" t="s">
        <v>186</v>
      </c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2"/>
      <c r="CN58" s="203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5"/>
    </row>
    <row r="59" spans="1:105" s="42" customFormat="1" ht="14.25" customHeight="1">
      <c r="A59" s="198"/>
      <c r="B59" s="199"/>
      <c r="C59" s="199"/>
      <c r="D59" s="199"/>
      <c r="E59" s="199"/>
      <c r="F59" s="199"/>
      <c r="G59" s="199"/>
      <c r="H59" s="200"/>
      <c r="I59" s="63"/>
      <c r="J59" s="201" t="s">
        <v>187</v>
      </c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2"/>
      <c r="CN59" s="203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5"/>
    </row>
    <row r="60" spans="1:105" s="42" customFormat="1" ht="14.25" customHeight="1">
      <c r="A60" s="198"/>
      <c r="B60" s="199"/>
      <c r="C60" s="199"/>
      <c r="D60" s="199"/>
      <c r="E60" s="199"/>
      <c r="F60" s="199"/>
      <c r="G60" s="199"/>
      <c r="H60" s="200"/>
      <c r="I60" s="63"/>
      <c r="J60" s="201" t="s">
        <v>188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2"/>
      <c r="CN60" s="203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5"/>
    </row>
    <row r="61" spans="1:105" s="42" customFormat="1" ht="14.25" customHeight="1">
      <c r="A61" s="198"/>
      <c r="B61" s="199"/>
      <c r="C61" s="199"/>
      <c r="D61" s="199"/>
      <c r="E61" s="199"/>
      <c r="F61" s="199"/>
      <c r="G61" s="199"/>
      <c r="H61" s="200"/>
      <c r="I61" s="63"/>
      <c r="J61" s="201" t="s">
        <v>189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2"/>
      <c r="CN61" s="203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5"/>
    </row>
    <row r="62" spans="1:105" s="42" customFormat="1" ht="14.25" customHeight="1">
      <c r="A62" s="198"/>
      <c r="B62" s="199"/>
      <c r="C62" s="199"/>
      <c r="D62" s="199"/>
      <c r="E62" s="199"/>
      <c r="F62" s="199"/>
      <c r="G62" s="199"/>
      <c r="H62" s="200"/>
      <c r="I62" s="63"/>
      <c r="J62" s="201" t="s">
        <v>190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2"/>
      <c r="CN62" s="203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5"/>
    </row>
    <row r="63" spans="1:105" s="42" customFormat="1" ht="14.25" customHeight="1">
      <c r="A63" s="198"/>
      <c r="B63" s="199"/>
      <c r="C63" s="199"/>
      <c r="D63" s="199"/>
      <c r="E63" s="199"/>
      <c r="F63" s="199"/>
      <c r="G63" s="199"/>
      <c r="H63" s="200"/>
      <c r="I63" s="63"/>
      <c r="J63" s="201" t="s">
        <v>191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2"/>
      <c r="CN63" s="203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5"/>
    </row>
    <row r="64" spans="1:105" s="42" customFormat="1" ht="14.25" customHeight="1">
      <c r="A64" s="198"/>
      <c r="B64" s="199"/>
      <c r="C64" s="199"/>
      <c r="D64" s="199"/>
      <c r="E64" s="199"/>
      <c r="F64" s="199"/>
      <c r="G64" s="199"/>
      <c r="H64" s="200"/>
      <c r="I64" s="63"/>
      <c r="J64" s="201" t="s">
        <v>192</v>
      </c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2"/>
      <c r="CN64" s="203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5"/>
    </row>
    <row r="65" spans="1:105" s="42" customFormat="1" ht="14.25" customHeight="1">
      <c r="A65" s="198"/>
      <c r="B65" s="199"/>
      <c r="C65" s="199"/>
      <c r="D65" s="199"/>
      <c r="E65" s="199"/>
      <c r="F65" s="199"/>
      <c r="G65" s="199"/>
      <c r="H65" s="200"/>
      <c r="I65" s="63"/>
      <c r="J65" s="201" t="s">
        <v>193</v>
      </c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2"/>
      <c r="CN65" s="203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5"/>
    </row>
    <row r="66" spans="1:105" s="61" customFormat="1" ht="14.25" customHeight="1">
      <c r="A66" s="198"/>
      <c r="B66" s="199"/>
      <c r="C66" s="199"/>
      <c r="D66" s="199"/>
      <c r="E66" s="199"/>
      <c r="F66" s="199"/>
      <c r="G66" s="199"/>
      <c r="H66" s="200"/>
      <c r="I66" s="64"/>
      <c r="J66" s="208" t="s">
        <v>122</v>
      </c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9"/>
      <c r="CN66" s="210">
        <f>CN67+CN68+CN71+CN86</f>
        <v>63.370000000000012</v>
      </c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2"/>
    </row>
    <row r="67" spans="1:105" s="43" customFormat="1" ht="27.75" customHeight="1">
      <c r="A67" s="198"/>
      <c r="B67" s="199"/>
      <c r="C67" s="199"/>
      <c r="D67" s="199"/>
      <c r="E67" s="199"/>
      <c r="F67" s="199"/>
      <c r="G67" s="199"/>
      <c r="H67" s="200"/>
      <c r="I67" s="62"/>
      <c r="J67" s="201" t="s">
        <v>194</v>
      </c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2"/>
      <c r="CN67" s="203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5"/>
    </row>
    <row r="68" spans="1:105" s="42" customFormat="1" ht="14.25" customHeight="1">
      <c r="A68" s="198"/>
      <c r="B68" s="199"/>
      <c r="C68" s="199"/>
      <c r="D68" s="199"/>
      <c r="E68" s="199"/>
      <c r="F68" s="199"/>
      <c r="G68" s="199"/>
      <c r="H68" s="200"/>
      <c r="I68" s="62"/>
      <c r="J68" s="201" t="s">
        <v>123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2"/>
      <c r="CN68" s="203">
        <f>CN70</f>
        <v>0</v>
      </c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5"/>
    </row>
    <row r="69" spans="1:105" s="43" customFormat="1" ht="14.25" customHeight="1">
      <c r="A69" s="198"/>
      <c r="B69" s="199"/>
      <c r="C69" s="199"/>
      <c r="D69" s="199"/>
      <c r="E69" s="199"/>
      <c r="F69" s="199"/>
      <c r="G69" s="199"/>
      <c r="H69" s="200"/>
      <c r="I69" s="62"/>
      <c r="J69" s="206" t="s">
        <v>3</v>
      </c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7"/>
      <c r="CN69" s="203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5"/>
    </row>
    <row r="70" spans="1:105" s="42" customFormat="1" ht="14.25" customHeight="1">
      <c r="A70" s="198"/>
      <c r="B70" s="199"/>
      <c r="C70" s="199"/>
      <c r="D70" s="199"/>
      <c r="E70" s="199"/>
      <c r="F70" s="199"/>
      <c r="G70" s="199"/>
      <c r="H70" s="200"/>
      <c r="I70" s="62"/>
      <c r="J70" s="201" t="s">
        <v>195</v>
      </c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2"/>
      <c r="CN70" s="203">
        <v>0</v>
      </c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5"/>
    </row>
    <row r="71" spans="1:105" s="42" customFormat="1" ht="27.75" customHeight="1">
      <c r="A71" s="198"/>
      <c r="B71" s="199"/>
      <c r="C71" s="199"/>
      <c r="D71" s="199"/>
      <c r="E71" s="199"/>
      <c r="F71" s="199"/>
      <c r="G71" s="199"/>
      <c r="H71" s="200"/>
      <c r="I71" s="63"/>
      <c r="J71" s="201" t="s">
        <v>196</v>
      </c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2"/>
      <c r="CN71" s="203">
        <f>SUM(CN72:DA85)</f>
        <v>58.170000000000009</v>
      </c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5"/>
    </row>
    <row r="72" spans="1:105" s="43" customFormat="1" ht="14.25" customHeight="1">
      <c r="A72" s="198"/>
      <c r="B72" s="199"/>
      <c r="C72" s="199"/>
      <c r="D72" s="199"/>
      <c r="E72" s="199"/>
      <c r="F72" s="199"/>
      <c r="G72" s="199"/>
      <c r="H72" s="200"/>
      <c r="I72" s="62"/>
      <c r="J72" s="206" t="s">
        <v>3</v>
      </c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7"/>
      <c r="CN72" s="203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5"/>
    </row>
    <row r="73" spans="1:105" s="42" customFormat="1" ht="14.25" customHeight="1">
      <c r="A73" s="198"/>
      <c r="B73" s="199"/>
      <c r="C73" s="199"/>
      <c r="D73" s="199"/>
      <c r="E73" s="199"/>
      <c r="F73" s="199"/>
      <c r="G73" s="199"/>
      <c r="H73" s="200"/>
      <c r="I73" s="62"/>
      <c r="J73" s="201" t="s">
        <v>197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2"/>
      <c r="CN73" s="203">
        <v>46.42</v>
      </c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5"/>
    </row>
    <row r="74" spans="1:105" s="42" customFormat="1" ht="14.25" customHeight="1">
      <c r="A74" s="198"/>
      <c r="B74" s="199"/>
      <c r="C74" s="199"/>
      <c r="D74" s="199"/>
      <c r="E74" s="199"/>
      <c r="F74" s="199"/>
      <c r="G74" s="199"/>
      <c r="H74" s="200"/>
      <c r="I74" s="63"/>
      <c r="J74" s="201" t="s">
        <v>198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2"/>
      <c r="CN74" s="203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5"/>
    </row>
    <row r="75" spans="1:105" s="42" customFormat="1" ht="14.25" customHeight="1">
      <c r="A75" s="198"/>
      <c r="B75" s="199"/>
      <c r="C75" s="199"/>
      <c r="D75" s="199"/>
      <c r="E75" s="199"/>
      <c r="F75" s="199"/>
      <c r="G75" s="199"/>
      <c r="H75" s="200"/>
      <c r="I75" s="63"/>
      <c r="J75" s="201" t="s">
        <v>199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2"/>
      <c r="CN75" s="203">
        <v>1.2</v>
      </c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5"/>
    </row>
    <row r="76" spans="1:105" s="42" customFormat="1" ht="14.25" customHeight="1">
      <c r="A76" s="198"/>
      <c r="B76" s="199"/>
      <c r="C76" s="199"/>
      <c r="D76" s="199"/>
      <c r="E76" s="199"/>
      <c r="F76" s="199"/>
      <c r="G76" s="199"/>
      <c r="H76" s="200"/>
      <c r="I76" s="63"/>
      <c r="J76" s="201" t="s">
        <v>200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2"/>
      <c r="CN76" s="203">
        <v>0.2</v>
      </c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5"/>
    </row>
    <row r="77" spans="1:105" s="42" customFormat="1" ht="14.25" customHeight="1">
      <c r="A77" s="198"/>
      <c r="B77" s="199"/>
      <c r="C77" s="199"/>
      <c r="D77" s="199"/>
      <c r="E77" s="199"/>
      <c r="F77" s="199"/>
      <c r="G77" s="199"/>
      <c r="H77" s="200"/>
      <c r="I77" s="63"/>
      <c r="J77" s="201" t="s">
        <v>201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2"/>
      <c r="CN77" s="203">
        <v>10.35</v>
      </c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5"/>
    </row>
    <row r="78" spans="1:105" s="42" customFormat="1" ht="14.25" customHeight="1">
      <c r="A78" s="198"/>
      <c r="B78" s="199"/>
      <c r="C78" s="199"/>
      <c r="D78" s="199"/>
      <c r="E78" s="199"/>
      <c r="F78" s="199"/>
      <c r="G78" s="199"/>
      <c r="H78" s="200"/>
      <c r="I78" s="63"/>
      <c r="J78" s="201" t="s">
        <v>202</v>
      </c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2"/>
      <c r="CN78" s="203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5"/>
    </row>
    <row r="79" spans="1:105" s="42" customFormat="1" ht="14.25" customHeight="1">
      <c r="A79" s="198"/>
      <c r="B79" s="199"/>
      <c r="C79" s="199"/>
      <c r="D79" s="199"/>
      <c r="E79" s="199"/>
      <c r="F79" s="199"/>
      <c r="G79" s="199"/>
      <c r="H79" s="200"/>
      <c r="I79" s="63"/>
      <c r="J79" s="201" t="s">
        <v>203</v>
      </c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2"/>
      <c r="CN79" s="203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5"/>
    </row>
    <row r="80" spans="1:105" s="42" customFormat="1" ht="14.25" customHeight="1">
      <c r="A80" s="198"/>
      <c r="B80" s="199"/>
      <c r="C80" s="199"/>
      <c r="D80" s="199"/>
      <c r="E80" s="199"/>
      <c r="F80" s="199"/>
      <c r="G80" s="199"/>
      <c r="H80" s="200"/>
      <c r="I80" s="63"/>
      <c r="J80" s="201" t="s">
        <v>204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2"/>
      <c r="CN80" s="203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5"/>
    </row>
    <row r="81" spans="1:105" s="42" customFormat="1" ht="14.25" customHeight="1">
      <c r="A81" s="198"/>
      <c r="B81" s="199"/>
      <c r="C81" s="199"/>
      <c r="D81" s="199"/>
      <c r="E81" s="199"/>
      <c r="F81" s="199"/>
      <c r="G81" s="199"/>
      <c r="H81" s="200"/>
      <c r="I81" s="63"/>
      <c r="J81" s="201" t="s">
        <v>205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2"/>
      <c r="CN81" s="203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5"/>
    </row>
    <row r="82" spans="1:105" s="42" customFormat="1" ht="14.25" customHeight="1">
      <c r="A82" s="198"/>
      <c r="B82" s="199"/>
      <c r="C82" s="199"/>
      <c r="D82" s="199"/>
      <c r="E82" s="199"/>
      <c r="F82" s="199"/>
      <c r="G82" s="199"/>
      <c r="H82" s="200"/>
      <c r="I82" s="63"/>
      <c r="J82" s="201" t="s">
        <v>206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2"/>
      <c r="CN82" s="203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5"/>
    </row>
    <row r="83" spans="1:105" s="42" customFormat="1" ht="14.25" customHeight="1">
      <c r="A83" s="198"/>
      <c r="B83" s="199"/>
      <c r="C83" s="199"/>
      <c r="D83" s="199"/>
      <c r="E83" s="199"/>
      <c r="F83" s="199"/>
      <c r="G83" s="199"/>
      <c r="H83" s="200"/>
      <c r="I83" s="63"/>
      <c r="J83" s="201" t="s">
        <v>207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2"/>
      <c r="CN83" s="203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5"/>
    </row>
    <row r="84" spans="1:105" s="42" customFormat="1" ht="14.25" customHeight="1">
      <c r="A84" s="198"/>
      <c r="B84" s="199"/>
      <c r="C84" s="199"/>
      <c r="D84" s="199"/>
      <c r="E84" s="199"/>
      <c r="F84" s="199"/>
      <c r="G84" s="199"/>
      <c r="H84" s="200"/>
      <c r="I84" s="63"/>
      <c r="J84" s="201" t="s">
        <v>208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2"/>
      <c r="CN84" s="203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5"/>
    </row>
    <row r="85" spans="1:105" s="42" customFormat="1" ht="14.25" customHeight="1">
      <c r="A85" s="198"/>
      <c r="B85" s="199"/>
      <c r="C85" s="199"/>
      <c r="D85" s="199"/>
      <c r="E85" s="199"/>
      <c r="F85" s="199"/>
      <c r="G85" s="199"/>
      <c r="H85" s="200"/>
      <c r="I85" s="63"/>
      <c r="J85" s="201" t="s">
        <v>209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2"/>
      <c r="CN85" s="203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5"/>
    </row>
    <row r="86" spans="1:105" s="43" customFormat="1" ht="27.75" customHeight="1">
      <c r="A86" s="198"/>
      <c r="B86" s="199"/>
      <c r="C86" s="199"/>
      <c r="D86" s="199"/>
      <c r="E86" s="199"/>
      <c r="F86" s="199"/>
      <c r="G86" s="199"/>
      <c r="H86" s="200"/>
      <c r="I86" s="63"/>
      <c r="J86" s="201" t="s">
        <v>210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2"/>
      <c r="CN86" s="203">
        <f>SUM(CN87:DA100)</f>
        <v>5.2</v>
      </c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5"/>
    </row>
    <row r="87" spans="1:105" s="43" customFormat="1" ht="14.25" customHeight="1">
      <c r="A87" s="198"/>
      <c r="B87" s="199"/>
      <c r="C87" s="199"/>
      <c r="D87" s="199"/>
      <c r="E87" s="199"/>
      <c r="F87" s="199"/>
      <c r="G87" s="199"/>
      <c r="H87" s="200"/>
      <c r="I87" s="62"/>
      <c r="J87" s="206" t="s">
        <v>3</v>
      </c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7"/>
      <c r="CN87" s="203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5"/>
    </row>
    <row r="88" spans="1:105" s="42" customFormat="1" ht="14.25" customHeight="1">
      <c r="A88" s="198"/>
      <c r="B88" s="199"/>
      <c r="C88" s="199"/>
      <c r="D88" s="199"/>
      <c r="E88" s="199"/>
      <c r="F88" s="199"/>
      <c r="G88" s="199"/>
      <c r="H88" s="200"/>
      <c r="I88" s="62"/>
      <c r="J88" s="201" t="s">
        <v>211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2"/>
      <c r="CN88" s="203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5"/>
    </row>
    <row r="89" spans="1:105" s="42" customFormat="1" ht="14.25" customHeight="1">
      <c r="A89" s="198"/>
      <c r="B89" s="199"/>
      <c r="C89" s="199"/>
      <c r="D89" s="199"/>
      <c r="E89" s="199"/>
      <c r="F89" s="199"/>
      <c r="G89" s="199"/>
      <c r="H89" s="200"/>
      <c r="I89" s="63"/>
      <c r="J89" s="201" t="s">
        <v>212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2"/>
      <c r="CN89" s="203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5"/>
    </row>
    <row r="90" spans="1:105" s="42" customFormat="1" ht="14.25" customHeight="1">
      <c r="A90" s="198"/>
      <c r="B90" s="199"/>
      <c r="C90" s="199"/>
      <c r="D90" s="199"/>
      <c r="E90" s="199"/>
      <c r="F90" s="199"/>
      <c r="G90" s="199"/>
      <c r="H90" s="200"/>
      <c r="I90" s="63"/>
      <c r="J90" s="201" t="s">
        <v>213</v>
      </c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2"/>
      <c r="CN90" s="203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5"/>
    </row>
    <row r="91" spans="1:105" s="42" customFormat="1" ht="14.25" customHeight="1">
      <c r="A91" s="198"/>
      <c r="B91" s="199"/>
      <c r="C91" s="199"/>
      <c r="D91" s="199"/>
      <c r="E91" s="199"/>
      <c r="F91" s="199"/>
      <c r="G91" s="199"/>
      <c r="H91" s="200"/>
      <c r="I91" s="63"/>
      <c r="J91" s="201" t="s">
        <v>214</v>
      </c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2"/>
      <c r="CN91" s="203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5"/>
    </row>
    <row r="92" spans="1:105" s="42" customFormat="1" ht="14.25" customHeight="1">
      <c r="A92" s="198"/>
      <c r="B92" s="199"/>
      <c r="C92" s="199"/>
      <c r="D92" s="199"/>
      <c r="E92" s="199"/>
      <c r="F92" s="199"/>
      <c r="G92" s="199"/>
      <c r="H92" s="200"/>
      <c r="I92" s="63"/>
      <c r="J92" s="201" t="s">
        <v>215</v>
      </c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2"/>
      <c r="CN92" s="203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5"/>
    </row>
    <row r="93" spans="1:105" s="42" customFormat="1" ht="14.25" customHeight="1">
      <c r="A93" s="198"/>
      <c r="B93" s="199"/>
      <c r="C93" s="199"/>
      <c r="D93" s="199"/>
      <c r="E93" s="199"/>
      <c r="F93" s="199"/>
      <c r="G93" s="199"/>
      <c r="H93" s="200"/>
      <c r="I93" s="63"/>
      <c r="J93" s="201" t="s">
        <v>216</v>
      </c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2"/>
      <c r="CN93" s="203">
        <v>5.2</v>
      </c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5"/>
    </row>
    <row r="94" spans="1:105" s="42" customFormat="1" ht="14.25" customHeight="1">
      <c r="A94" s="198"/>
      <c r="B94" s="199"/>
      <c r="C94" s="199"/>
      <c r="D94" s="199"/>
      <c r="E94" s="199"/>
      <c r="F94" s="199"/>
      <c r="G94" s="199"/>
      <c r="H94" s="200"/>
      <c r="I94" s="63"/>
      <c r="J94" s="201" t="s">
        <v>217</v>
      </c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2"/>
      <c r="CN94" s="203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5"/>
    </row>
    <row r="95" spans="1:105" s="42" customFormat="1" ht="14.25" customHeight="1">
      <c r="A95" s="198"/>
      <c r="B95" s="199"/>
      <c r="C95" s="199"/>
      <c r="D95" s="199"/>
      <c r="E95" s="199"/>
      <c r="F95" s="199"/>
      <c r="G95" s="199"/>
      <c r="H95" s="200"/>
      <c r="I95" s="63"/>
      <c r="J95" s="201" t="s">
        <v>218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2"/>
      <c r="CN95" s="203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5"/>
    </row>
    <row r="96" spans="1:105" s="42" customFormat="1" ht="14.25" customHeight="1">
      <c r="A96" s="198"/>
      <c r="B96" s="199"/>
      <c r="C96" s="199"/>
      <c r="D96" s="199"/>
      <c r="E96" s="199"/>
      <c r="F96" s="199"/>
      <c r="G96" s="199"/>
      <c r="H96" s="200"/>
      <c r="I96" s="63"/>
      <c r="J96" s="201" t="s">
        <v>219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2"/>
      <c r="CN96" s="203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5"/>
    </row>
    <row r="97" spans="1:105" s="42" customFormat="1" ht="14.25" customHeight="1">
      <c r="A97" s="198"/>
      <c r="B97" s="199"/>
      <c r="C97" s="199"/>
      <c r="D97" s="199"/>
      <c r="E97" s="199"/>
      <c r="F97" s="199"/>
      <c r="G97" s="199"/>
      <c r="H97" s="200"/>
      <c r="I97" s="63"/>
      <c r="J97" s="201" t="s">
        <v>220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2"/>
      <c r="CN97" s="203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5"/>
    </row>
    <row r="98" spans="1:105" s="42" customFormat="1" ht="14.25" customHeight="1">
      <c r="A98" s="198"/>
      <c r="B98" s="199"/>
      <c r="C98" s="199"/>
      <c r="D98" s="199"/>
      <c r="E98" s="199"/>
      <c r="F98" s="199"/>
      <c r="G98" s="199"/>
      <c r="H98" s="200"/>
      <c r="I98" s="63"/>
      <c r="J98" s="201" t="s">
        <v>221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2"/>
      <c r="CN98" s="203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5"/>
    </row>
    <row r="99" spans="1:105" s="42" customFormat="1" ht="14.25" customHeight="1">
      <c r="A99" s="198"/>
      <c r="B99" s="199"/>
      <c r="C99" s="199"/>
      <c r="D99" s="199"/>
      <c r="E99" s="199"/>
      <c r="F99" s="199"/>
      <c r="G99" s="199"/>
      <c r="H99" s="200"/>
      <c r="I99" s="63"/>
      <c r="J99" s="201" t="s">
        <v>222</v>
      </c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2"/>
      <c r="CN99" s="203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5"/>
    </row>
    <row r="100" spans="1:105" s="42" customFormat="1" ht="14.25" customHeight="1">
      <c r="A100" s="198"/>
      <c r="B100" s="199"/>
      <c r="C100" s="199"/>
      <c r="D100" s="199"/>
      <c r="E100" s="199"/>
      <c r="F100" s="199"/>
      <c r="G100" s="199"/>
      <c r="H100" s="200"/>
      <c r="I100" s="63"/>
      <c r="J100" s="201" t="s">
        <v>223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2"/>
      <c r="CN100" s="203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5"/>
    </row>
  </sheetData>
  <mergeCells count="290">
    <mergeCell ref="A5:DA5"/>
    <mergeCell ref="A7:H7"/>
    <mergeCell ref="I7:CM7"/>
    <mergeCell ref="CN7:DA7"/>
    <mergeCell ref="A8:H8"/>
    <mergeCell ref="I8:CM8"/>
    <mergeCell ref="CN8:DA8"/>
    <mergeCell ref="A1:DA1"/>
    <mergeCell ref="A2:DA2"/>
    <mergeCell ref="B3:CZ3"/>
    <mergeCell ref="BN4:BQ4"/>
    <mergeCell ref="BR4:BU4"/>
    <mergeCell ref="AH4:AP4"/>
    <mergeCell ref="AQ4:BM4"/>
    <mergeCell ref="A11:H11"/>
    <mergeCell ref="J11:CM11"/>
    <mergeCell ref="CN11:DA11"/>
    <mergeCell ref="A12:H12"/>
    <mergeCell ref="J12:CM12"/>
    <mergeCell ref="CN12:DA12"/>
    <mergeCell ref="A9:H9"/>
    <mergeCell ref="J9:CM9"/>
    <mergeCell ref="CN9:DA9"/>
    <mergeCell ref="A10:H10"/>
    <mergeCell ref="J10:CM10"/>
    <mergeCell ref="CN10:DA10"/>
    <mergeCell ref="A15:H15"/>
    <mergeCell ref="J15:CM15"/>
    <mergeCell ref="CN15:DA15"/>
    <mergeCell ref="A16:H16"/>
    <mergeCell ref="J16:CM16"/>
    <mergeCell ref="CN16:DA16"/>
    <mergeCell ref="A13:H13"/>
    <mergeCell ref="J13:CM13"/>
    <mergeCell ref="CN13:DA13"/>
    <mergeCell ref="A14:H14"/>
    <mergeCell ref="J14:CM14"/>
    <mergeCell ref="CN14:DA14"/>
    <mergeCell ref="A19:H19"/>
    <mergeCell ref="J19:CM19"/>
    <mergeCell ref="CN19:DA19"/>
    <mergeCell ref="A20:H20"/>
    <mergeCell ref="J20:CM20"/>
    <mergeCell ref="CN20:DA20"/>
    <mergeCell ref="A17:H17"/>
    <mergeCell ref="J17:CM17"/>
    <mergeCell ref="CN17:DA17"/>
    <mergeCell ref="A18:H18"/>
    <mergeCell ref="J18:CM18"/>
    <mergeCell ref="CN18:DA18"/>
    <mergeCell ref="A23:H23"/>
    <mergeCell ref="J23:CM23"/>
    <mergeCell ref="CN23:DA23"/>
    <mergeCell ref="A24:H24"/>
    <mergeCell ref="J24:CM24"/>
    <mergeCell ref="CN24:DA24"/>
    <mergeCell ref="A21:H21"/>
    <mergeCell ref="J21:CM21"/>
    <mergeCell ref="CN21:DA21"/>
    <mergeCell ref="A22:H22"/>
    <mergeCell ref="J22:CM22"/>
    <mergeCell ref="CN22:DA22"/>
    <mergeCell ref="A27:H27"/>
    <mergeCell ref="J27:CM27"/>
    <mergeCell ref="CN27:DA27"/>
    <mergeCell ref="A28:H28"/>
    <mergeCell ref="J28:CM28"/>
    <mergeCell ref="CN28:DA28"/>
    <mergeCell ref="A25:H25"/>
    <mergeCell ref="J25:CM25"/>
    <mergeCell ref="CN25:DA25"/>
    <mergeCell ref="A26:H26"/>
    <mergeCell ref="J26:CM26"/>
    <mergeCell ref="CN26:DA26"/>
    <mergeCell ref="A31:H31"/>
    <mergeCell ref="J31:CM31"/>
    <mergeCell ref="CN31:DA31"/>
    <mergeCell ref="A32:H32"/>
    <mergeCell ref="J32:CM32"/>
    <mergeCell ref="CN32:DA32"/>
    <mergeCell ref="A29:H29"/>
    <mergeCell ref="J29:CM29"/>
    <mergeCell ref="CN29:DA29"/>
    <mergeCell ref="A30:H30"/>
    <mergeCell ref="J30:CM30"/>
    <mergeCell ref="CN30:DA30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A39:H39"/>
    <mergeCell ref="J39:CM39"/>
    <mergeCell ref="CN39:DA39"/>
    <mergeCell ref="A40:H40"/>
    <mergeCell ref="J40:CM40"/>
    <mergeCell ref="CN40:DA40"/>
    <mergeCell ref="A37:H37"/>
    <mergeCell ref="J37:CM37"/>
    <mergeCell ref="CN37:DA37"/>
    <mergeCell ref="A38:H38"/>
    <mergeCell ref="J38:CM38"/>
    <mergeCell ref="CN38:DA38"/>
    <mergeCell ref="A43:H43"/>
    <mergeCell ref="J43:CM43"/>
    <mergeCell ref="CN43:DA43"/>
    <mergeCell ref="A44:H44"/>
    <mergeCell ref="J44:CM44"/>
    <mergeCell ref="CN44:DA44"/>
    <mergeCell ref="A41:H41"/>
    <mergeCell ref="J41:CM41"/>
    <mergeCell ref="CN41:DA41"/>
    <mergeCell ref="A42:H42"/>
    <mergeCell ref="J42:CM42"/>
    <mergeCell ref="CN42:DA42"/>
    <mergeCell ref="A47:H47"/>
    <mergeCell ref="J47:CM47"/>
    <mergeCell ref="CN47:DA47"/>
    <mergeCell ref="A48:H48"/>
    <mergeCell ref="J48:CM48"/>
    <mergeCell ref="CN48:DA48"/>
    <mergeCell ref="A45:H45"/>
    <mergeCell ref="J45:CM45"/>
    <mergeCell ref="CN45:DA45"/>
    <mergeCell ref="A46:H46"/>
    <mergeCell ref="J46:CM46"/>
    <mergeCell ref="CN46:DA46"/>
    <mergeCell ref="A51:H51"/>
    <mergeCell ref="J51:CM51"/>
    <mergeCell ref="CN51:DA51"/>
    <mergeCell ref="A52:H52"/>
    <mergeCell ref="J52:CM52"/>
    <mergeCell ref="CN52:DA52"/>
    <mergeCell ref="A49:H49"/>
    <mergeCell ref="J49:CM49"/>
    <mergeCell ref="CN49:DA49"/>
    <mergeCell ref="A50:H50"/>
    <mergeCell ref="J50:CM50"/>
    <mergeCell ref="CN50:DA50"/>
    <mergeCell ref="A55:H55"/>
    <mergeCell ref="J55:CM55"/>
    <mergeCell ref="CN55:DA55"/>
    <mergeCell ref="A56:H56"/>
    <mergeCell ref="J56:CM56"/>
    <mergeCell ref="CN56:DA56"/>
    <mergeCell ref="A53:H53"/>
    <mergeCell ref="J53:CM53"/>
    <mergeCell ref="CN53:DA53"/>
    <mergeCell ref="A54:H54"/>
    <mergeCell ref="J54:CM54"/>
    <mergeCell ref="CN54:DA54"/>
    <mergeCell ref="A59:H59"/>
    <mergeCell ref="J59:CM59"/>
    <mergeCell ref="CN59:DA59"/>
    <mergeCell ref="A60:H60"/>
    <mergeCell ref="J60:CM60"/>
    <mergeCell ref="CN60:DA60"/>
    <mergeCell ref="A57:H57"/>
    <mergeCell ref="J57:CM57"/>
    <mergeCell ref="CN57:DA57"/>
    <mergeCell ref="A58:H58"/>
    <mergeCell ref="J58:CM58"/>
    <mergeCell ref="CN58:DA58"/>
    <mergeCell ref="A63:H63"/>
    <mergeCell ref="J63:CM63"/>
    <mergeCell ref="CN63:DA63"/>
    <mergeCell ref="A64:H64"/>
    <mergeCell ref="J64:CM64"/>
    <mergeCell ref="CN64:DA64"/>
    <mergeCell ref="A61:H61"/>
    <mergeCell ref="J61:CM61"/>
    <mergeCell ref="CN61:DA61"/>
    <mergeCell ref="A62:H62"/>
    <mergeCell ref="J62:CM62"/>
    <mergeCell ref="CN62:DA62"/>
    <mergeCell ref="A67:H67"/>
    <mergeCell ref="J67:CM67"/>
    <mergeCell ref="CN67:DA67"/>
    <mergeCell ref="A68:H68"/>
    <mergeCell ref="J68:CM68"/>
    <mergeCell ref="CN68:DA68"/>
    <mergeCell ref="A65:H65"/>
    <mergeCell ref="J65:CM65"/>
    <mergeCell ref="CN65:DA65"/>
    <mergeCell ref="A66:H66"/>
    <mergeCell ref="J66:CM66"/>
    <mergeCell ref="CN66:DA66"/>
    <mergeCell ref="A71:H71"/>
    <mergeCell ref="J71:CM71"/>
    <mergeCell ref="CN71:DA71"/>
    <mergeCell ref="A72:H72"/>
    <mergeCell ref="J72:CM72"/>
    <mergeCell ref="CN72:DA72"/>
    <mergeCell ref="A69:H69"/>
    <mergeCell ref="J69:CM69"/>
    <mergeCell ref="CN69:DA69"/>
    <mergeCell ref="A70:H70"/>
    <mergeCell ref="J70:CM70"/>
    <mergeCell ref="CN70:DA70"/>
    <mergeCell ref="A75:H75"/>
    <mergeCell ref="J75:CM75"/>
    <mergeCell ref="CN75:DA75"/>
    <mergeCell ref="A76:H76"/>
    <mergeCell ref="J76:CM76"/>
    <mergeCell ref="CN76:DA76"/>
    <mergeCell ref="A73:H73"/>
    <mergeCell ref="J73:CM73"/>
    <mergeCell ref="CN73:DA73"/>
    <mergeCell ref="A74:H74"/>
    <mergeCell ref="J74:CM74"/>
    <mergeCell ref="CN74:DA74"/>
    <mergeCell ref="A79:H79"/>
    <mergeCell ref="J79:CM79"/>
    <mergeCell ref="CN79:DA79"/>
    <mergeCell ref="A80:H80"/>
    <mergeCell ref="J80:CM80"/>
    <mergeCell ref="CN80:DA80"/>
    <mergeCell ref="A77:H77"/>
    <mergeCell ref="J77:CM77"/>
    <mergeCell ref="CN77:DA77"/>
    <mergeCell ref="A78:H78"/>
    <mergeCell ref="J78:CM78"/>
    <mergeCell ref="CN78:DA78"/>
    <mergeCell ref="A83:H83"/>
    <mergeCell ref="J83:CM83"/>
    <mergeCell ref="CN83:DA83"/>
    <mergeCell ref="A84:H84"/>
    <mergeCell ref="J84:CM84"/>
    <mergeCell ref="CN84:DA84"/>
    <mergeCell ref="A81:H81"/>
    <mergeCell ref="J81:CM81"/>
    <mergeCell ref="CN81:DA81"/>
    <mergeCell ref="A82:H82"/>
    <mergeCell ref="J82:CM82"/>
    <mergeCell ref="CN82:DA82"/>
    <mergeCell ref="A87:H87"/>
    <mergeCell ref="J87:CM87"/>
    <mergeCell ref="CN87:DA87"/>
    <mergeCell ref="A88:H88"/>
    <mergeCell ref="J88:CM88"/>
    <mergeCell ref="CN88:DA88"/>
    <mergeCell ref="A85:H85"/>
    <mergeCell ref="J85:CM85"/>
    <mergeCell ref="CN85:DA85"/>
    <mergeCell ref="A86:H86"/>
    <mergeCell ref="J86:CM86"/>
    <mergeCell ref="CN86:DA86"/>
    <mergeCell ref="A91:H91"/>
    <mergeCell ref="J91:CM91"/>
    <mergeCell ref="CN91:DA91"/>
    <mergeCell ref="A92:H92"/>
    <mergeCell ref="J92:CM92"/>
    <mergeCell ref="CN92:DA92"/>
    <mergeCell ref="A89:H89"/>
    <mergeCell ref="J89:CM89"/>
    <mergeCell ref="CN89:DA89"/>
    <mergeCell ref="A90:H90"/>
    <mergeCell ref="J90:CM90"/>
    <mergeCell ref="CN90:DA90"/>
    <mergeCell ref="A95:H95"/>
    <mergeCell ref="J95:CM95"/>
    <mergeCell ref="CN95:DA95"/>
    <mergeCell ref="A96:H96"/>
    <mergeCell ref="J96:CM96"/>
    <mergeCell ref="CN96:DA96"/>
    <mergeCell ref="A93:H93"/>
    <mergeCell ref="J93:CM93"/>
    <mergeCell ref="CN93:DA93"/>
    <mergeCell ref="A94:H94"/>
    <mergeCell ref="J94:CM94"/>
    <mergeCell ref="CN94:DA94"/>
    <mergeCell ref="A99:H99"/>
    <mergeCell ref="J99:CM99"/>
    <mergeCell ref="CN99:DA99"/>
    <mergeCell ref="A100:H100"/>
    <mergeCell ref="J100:CM100"/>
    <mergeCell ref="CN100:DA100"/>
    <mergeCell ref="A97:H97"/>
    <mergeCell ref="J97:CM97"/>
    <mergeCell ref="CN97:DA97"/>
    <mergeCell ref="A98:H98"/>
    <mergeCell ref="J98:CM98"/>
    <mergeCell ref="CN98:DA98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1"/>
  <rowBreaks count="1" manualBreakCount="1">
    <brk id="45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topLeftCell="A10" zoomScale="90" zoomScaleSheetLayoutView="90" workbookViewId="0">
      <selection activeCell="A2" sqref="A2"/>
    </sheetView>
  </sheetViews>
  <sheetFormatPr defaultRowHeight="15"/>
  <cols>
    <col min="1" max="1" width="31.140625" customWidth="1"/>
    <col min="2" max="2" width="6.5703125" customWidth="1"/>
    <col min="3" max="3" width="21.85546875" customWidth="1"/>
    <col min="4" max="4" width="15.7109375" customWidth="1"/>
    <col min="5" max="5" width="13.140625" customWidth="1"/>
    <col min="6" max="6" width="14.85546875" customWidth="1"/>
    <col min="7" max="7" width="8.5703125" customWidth="1"/>
    <col min="8" max="8" width="12.42578125" customWidth="1"/>
    <col min="9" max="9" width="8.7109375" customWidth="1"/>
    <col min="10" max="10" width="9" customWidth="1"/>
    <col min="11" max="11" width="8.140625" customWidth="1"/>
    <col min="12" max="12" width="9.140625" customWidth="1"/>
    <col min="13" max="13" width="35.5703125" customWidth="1"/>
    <col min="257" max="257" width="31.140625" customWidth="1"/>
    <col min="258" max="258" width="6.5703125" customWidth="1"/>
    <col min="259" max="259" width="20.5703125" customWidth="1"/>
    <col min="260" max="260" width="15.7109375" customWidth="1"/>
    <col min="261" max="261" width="13.140625" customWidth="1"/>
    <col min="262" max="262" width="14.85546875" customWidth="1"/>
    <col min="263" max="263" width="8.5703125" customWidth="1"/>
    <col min="264" max="264" width="12.42578125" customWidth="1"/>
    <col min="265" max="265" width="8.7109375" customWidth="1"/>
    <col min="266" max="266" width="9" customWidth="1"/>
    <col min="267" max="267" width="8.140625" customWidth="1"/>
    <col min="268" max="268" width="8" customWidth="1"/>
    <col min="269" max="269" width="35.5703125" customWidth="1"/>
    <col min="513" max="513" width="31.140625" customWidth="1"/>
    <col min="514" max="514" width="6.5703125" customWidth="1"/>
    <col min="515" max="515" width="20.5703125" customWidth="1"/>
    <col min="516" max="516" width="15.7109375" customWidth="1"/>
    <col min="517" max="517" width="13.140625" customWidth="1"/>
    <col min="518" max="518" width="14.85546875" customWidth="1"/>
    <col min="519" max="519" width="8.5703125" customWidth="1"/>
    <col min="520" max="520" width="12.42578125" customWidth="1"/>
    <col min="521" max="521" width="8.7109375" customWidth="1"/>
    <col min="522" max="522" width="9" customWidth="1"/>
    <col min="523" max="523" width="8.140625" customWidth="1"/>
    <col min="524" max="524" width="8" customWidth="1"/>
    <col min="525" max="525" width="35.5703125" customWidth="1"/>
    <col min="769" max="769" width="31.140625" customWidth="1"/>
    <col min="770" max="770" width="6.5703125" customWidth="1"/>
    <col min="771" max="771" width="20.5703125" customWidth="1"/>
    <col min="772" max="772" width="15.7109375" customWidth="1"/>
    <col min="773" max="773" width="13.140625" customWidth="1"/>
    <col min="774" max="774" width="14.85546875" customWidth="1"/>
    <col min="775" max="775" width="8.5703125" customWidth="1"/>
    <col min="776" max="776" width="12.42578125" customWidth="1"/>
    <col min="777" max="777" width="8.7109375" customWidth="1"/>
    <col min="778" max="778" width="9" customWidth="1"/>
    <col min="779" max="779" width="8.140625" customWidth="1"/>
    <col min="780" max="780" width="8" customWidth="1"/>
    <col min="781" max="781" width="35.5703125" customWidth="1"/>
    <col min="1025" max="1025" width="31.140625" customWidth="1"/>
    <col min="1026" max="1026" width="6.5703125" customWidth="1"/>
    <col min="1027" max="1027" width="20.5703125" customWidth="1"/>
    <col min="1028" max="1028" width="15.7109375" customWidth="1"/>
    <col min="1029" max="1029" width="13.140625" customWidth="1"/>
    <col min="1030" max="1030" width="14.85546875" customWidth="1"/>
    <col min="1031" max="1031" width="8.5703125" customWidth="1"/>
    <col min="1032" max="1032" width="12.42578125" customWidth="1"/>
    <col min="1033" max="1033" width="8.7109375" customWidth="1"/>
    <col min="1034" max="1034" width="9" customWidth="1"/>
    <col min="1035" max="1035" width="8.140625" customWidth="1"/>
    <col min="1036" max="1036" width="8" customWidth="1"/>
    <col min="1037" max="1037" width="35.5703125" customWidth="1"/>
    <col min="1281" max="1281" width="31.140625" customWidth="1"/>
    <col min="1282" max="1282" width="6.5703125" customWidth="1"/>
    <col min="1283" max="1283" width="20.5703125" customWidth="1"/>
    <col min="1284" max="1284" width="15.7109375" customWidth="1"/>
    <col min="1285" max="1285" width="13.140625" customWidth="1"/>
    <col min="1286" max="1286" width="14.85546875" customWidth="1"/>
    <col min="1287" max="1287" width="8.5703125" customWidth="1"/>
    <col min="1288" max="1288" width="12.42578125" customWidth="1"/>
    <col min="1289" max="1289" width="8.7109375" customWidth="1"/>
    <col min="1290" max="1290" width="9" customWidth="1"/>
    <col min="1291" max="1291" width="8.140625" customWidth="1"/>
    <col min="1292" max="1292" width="8" customWidth="1"/>
    <col min="1293" max="1293" width="35.5703125" customWidth="1"/>
    <col min="1537" max="1537" width="31.140625" customWidth="1"/>
    <col min="1538" max="1538" width="6.5703125" customWidth="1"/>
    <col min="1539" max="1539" width="20.5703125" customWidth="1"/>
    <col min="1540" max="1540" width="15.7109375" customWidth="1"/>
    <col min="1541" max="1541" width="13.140625" customWidth="1"/>
    <col min="1542" max="1542" width="14.85546875" customWidth="1"/>
    <col min="1543" max="1543" width="8.5703125" customWidth="1"/>
    <col min="1544" max="1544" width="12.42578125" customWidth="1"/>
    <col min="1545" max="1545" width="8.7109375" customWidth="1"/>
    <col min="1546" max="1546" width="9" customWidth="1"/>
    <col min="1547" max="1547" width="8.140625" customWidth="1"/>
    <col min="1548" max="1548" width="8" customWidth="1"/>
    <col min="1549" max="1549" width="35.5703125" customWidth="1"/>
    <col min="1793" max="1793" width="31.140625" customWidth="1"/>
    <col min="1794" max="1794" width="6.5703125" customWidth="1"/>
    <col min="1795" max="1795" width="20.5703125" customWidth="1"/>
    <col min="1796" max="1796" width="15.7109375" customWidth="1"/>
    <col min="1797" max="1797" width="13.140625" customWidth="1"/>
    <col min="1798" max="1798" width="14.85546875" customWidth="1"/>
    <col min="1799" max="1799" width="8.5703125" customWidth="1"/>
    <col min="1800" max="1800" width="12.42578125" customWidth="1"/>
    <col min="1801" max="1801" width="8.7109375" customWidth="1"/>
    <col min="1802" max="1802" width="9" customWidth="1"/>
    <col min="1803" max="1803" width="8.140625" customWidth="1"/>
    <col min="1804" max="1804" width="8" customWidth="1"/>
    <col min="1805" max="1805" width="35.5703125" customWidth="1"/>
    <col min="2049" max="2049" width="31.140625" customWidth="1"/>
    <col min="2050" max="2050" width="6.5703125" customWidth="1"/>
    <col min="2051" max="2051" width="20.5703125" customWidth="1"/>
    <col min="2052" max="2052" width="15.7109375" customWidth="1"/>
    <col min="2053" max="2053" width="13.140625" customWidth="1"/>
    <col min="2054" max="2054" width="14.85546875" customWidth="1"/>
    <col min="2055" max="2055" width="8.5703125" customWidth="1"/>
    <col min="2056" max="2056" width="12.42578125" customWidth="1"/>
    <col min="2057" max="2057" width="8.7109375" customWidth="1"/>
    <col min="2058" max="2058" width="9" customWidth="1"/>
    <col min="2059" max="2059" width="8.140625" customWidth="1"/>
    <col min="2060" max="2060" width="8" customWidth="1"/>
    <col min="2061" max="2061" width="35.5703125" customWidth="1"/>
    <col min="2305" max="2305" width="31.140625" customWidth="1"/>
    <col min="2306" max="2306" width="6.5703125" customWidth="1"/>
    <col min="2307" max="2307" width="20.5703125" customWidth="1"/>
    <col min="2308" max="2308" width="15.7109375" customWidth="1"/>
    <col min="2309" max="2309" width="13.140625" customWidth="1"/>
    <col min="2310" max="2310" width="14.85546875" customWidth="1"/>
    <col min="2311" max="2311" width="8.5703125" customWidth="1"/>
    <col min="2312" max="2312" width="12.42578125" customWidth="1"/>
    <col min="2313" max="2313" width="8.7109375" customWidth="1"/>
    <col min="2314" max="2314" width="9" customWidth="1"/>
    <col min="2315" max="2315" width="8.140625" customWidth="1"/>
    <col min="2316" max="2316" width="8" customWidth="1"/>
    <col min="2317" max="2317" width="35.5703125" customWidth="1"/>
    <col min="2561" max="2561" width="31.140625" customWidth="1"/>
    <col min="2562" max="2562" width="6.5703125" customWidth="1"/>
    <col min="2563" max="2563" width="20.5703125" customWidth="1"/>
    <col min="2564" max="2564" width="15.7109375" customWidth="1"/>
    <col min="2565" max="2565" width="13.140625" customWidth="1"/>
    <col min="2566" max="2566" width="14.85546875" customWidth="1"/>
    <col min="2567" max="2567" width="8.5703125" customWidth="1"/>
    <col min="2568" max="2568" width="12.42578125" customWidth="1"/>
    <col min="2569" max="2569" width="8.7109375" customWidth="1"/>
    <col min="2570" max="2570" width="9" customWidth="1"/>
    <col min="2571" max="2571" width="8.140625" customWidth="1"/>
    <col min="2572" max="2572" width="8" customWidth="1"/>
    <col min="2573" max="2573" width="35.5703125" customWidth="1"/>
    <col min="2817" max="2817" width="31.140625" customWidth="1"/>
    <col min="2818" max="2818" width="6.5703125" customWidth="1"/>
    <col min="2819" max="2819" width="20.5703125" customWidth="1"/>
    <col min="2820" max="2820" width="15.7109375" customWidth="1"/>
    <col min="2821" max="2821" width="13.140625" customWidth="1"/>
    <col min="2822" max="2822" width="14.85546875" customWidth="1"/>
    <col min="2823" max="2823" width="8.5703125" customWidth="1"/>
    <col min="2824" max="2824" width="12.42578125" customWidth="1"/>
    <col min="2825" max="2825" width="8.7109375" customWidth="1"/>
    <col min="2826" max="2826" width="9" customWidth="1"/>
    <col min="2827" max="2827" width="8.140625" customWidth="1"/>
    <col min="2828" max="2828" width="8" customWidth="1"/>
    <col min="2829" max="2829" width="35.5703125" customWidth="1"/>
    <col min="3073" max="3073" width="31.140625" customWidth="1"/>
    <col min="3074" max="3074" width="6.5703125" customWidth="1"/>
    <col min="3075" max="3075" width="20.5703125" customWidth="1"/>
    <col min="3076" max="3076" width="15.7109375" customWidth="1"/>
    <col min="3077" max="3077" width="13.140625" customWidth="1"/>
    <col min="3078" max="3078" width="14.85546875" customWidth="1"/>
    <col min="3079" max="3079" width="8.5703125" customWidth="1"/>
    <col min="3080" max="3080" width="12.42578125" customWidth="1"/>
    <col min="3081" max="3081" width="8.7109375" customWidth="1"/>
    <col min="3082" max="3082" width="9" customWidth="1"/>
    <col min="3083" max="3083" width="8.140625" customWidth="1"/>
    <col min="3084" max="3084" width="8" customWidth="1"/>
    <col min="3085" max="3085" width="35.5703125" customWidth="1"/>
    <col min="3329" max="3329" width="31.140625" customWidth="1"/>
    <col min="3330" max="3330" width="6.5703125" customWidth="1"/>
    <col min="3331" max="3331" width="20.5703125" customWidth="1"/>
    <col min="3332" max="3332" width="15.7109375" customWidth="1"/>
    <col min="3333" max="3333" width="13.140625" customWidth="1"/>
    <col min="3334" max="3334" width="14.85546875" customWidth="1"/>
    <col min="3335" max="3335" width="8.5703125" customWidth="1"/>
    <col min="3336" max="3336" width="12.42578125" customWidth="1"/>
    <col min="3337" max="3337" width="8.7109375" customWidth="1"/>
    <col min="3338" max="3338" width="9" customWidth="1"/>
    <col min="3339" max="3339" width="8.140625" customWidth="1"/>
    <col min="3340" max="3340" width="8" customWidth="1"/>
    <col min="3341" max="3341" width="35.5703125" customWidth="1"/>
    <col min="3585" max="3585" width="31.140625" customWidth="1"/>
    <col min="3586" max="3586" width="6.5703125" customWidth="1"/>
    <col min="3587" max="3587" width="20.5703125" customWidth="1"/>
    <col min="3588" max="3588" width="15.7109375" customWidth="1"/>
    <col min="3589" max="3589" width="13.140625" customWidth="1"/>
    <col min="3590" max="3590" width="14.85546875" customWidth="1"/>
    <col min="3591" max="3591" width="8.5703125" customWidth="1"/>
    <col min="3592" max="3592" width="12.42578125" customWidth="1"/>
    <col min="3593" max="3593" width="8.7109375" customWidth="1"/>
    <col min="3594" max="3594" width="9" customWidth="1"/>
    <col min="3595" max="3595" width="8.140625" customWidth="1"/>
    <col min="3596" max="3596" width="8" customWidth="1"/>
    <col min="3597" max="3597" width="35.5703125" customWidth="1"/>
    <col min="3841" max="3841" width="31.140625" customWidth="1"/>
    <col min="3842" max="3842" width="6.5703125" customWidth="1"/>
    <col min="3843" max="3843" width="20.5703125" customWidth="1"/>
    <col min="3844" max="3844" width="15.7109375" customWidth="1"/>
    <col min="3845" max="3845" width="13.140625" customWidth="1"/>
    <col min="3846" max="3846" width="14.85546875" customWidth="1"/>
    <col min="3847" max="3847" width="8.5703125" customWidth="1"/>
    <col min="3848" max="3848" width="12.42578125" customWidth="1"/>
    <col min="3849" max="3849" width="8.7109375" customWidth="1"/>
    <col min="3850" max="3850" width="9" customWidth="1"/>
    <col min="3851" max="3851" width="8.140625" customWidth="1"/>
    <col min="3852" max="3852" width="8" customWidth="1"/>
    <col min="3853" max="3853" width="35.5703125" customWidth="1"/>
    <col min="4097" max="4097" width="31.140625" customWidth="1"/>
    <col min="4098" max="4098" width="6.5703125" customWidth="1"/>
    <col min="4099" max="4099" width="20.5703125" customWidth="1"/>
    <col min="4100" max="4100" width="15.7109375" customWidth="1"/>
    <col min="4101" max="4101" width="13.140625" customWidth="1"/>
    <col min="4102" max="4102" width="14.85546875" customWidth="1"/>
    <col min="4103" max="4103" width="8.5703125" customWidth="1"/>
    <col min="4104" max="4104" width="12.42578125" customWidth="1"/>
    <col min="4105" max="4105" width="8.7109375" customWidth="1"/>
    <col min="4106" max="4106" width="9" customWidth="1"/>
    <col min="4107" max="4107" width="8.140625" customWidth="1"/>
    <col min="4108" max="4108" width="8" customWidth="1"/>
    <col min="4109" max="4109" width="35.5703125" customWidth="1"/>
    <col min="4353" max="4353" width="31.140625" customWidth="1"/>
    <col min="4354" max="4354" width="6.5703125" customWidth="1"/>
    <col min="4355" max="4355" width="20.5703125" customWidth="1"/>
    <col min="4356" max="4356" width="15.7109375" customWidth="1"/>
    <col min="4357" max="4357" width="13.140625" customWidth="1"/>
    <col min="4358" max="4358" width="14.85546875" customWidth="1"/>
    <col min="4359" max="4359" width="8.5703125" customWidth="1"/>
    <col min="4360" max="4360" width="12.42578125" customWidth="1"/>
    <col min="4361" max="4361" width="8.7109375" customWidth="1"/>
    <col min="4362" max="4362" width="9" customWidth="1"/>
    <col min="4363" max="4363" width="8.140625" customWidth="1"/>
    <col min="4364" max="4364" width="8" customWidth="1"/>
    <col min="4365" max="4365" width="35.5703125" customWidth="1"/>
    <col min="4609" max="4609" width="31.140625" customWidth="1"/>
    <col min="4610" max="4610" width="6.5703125" customWidth="1"/>
    <col min="4611" max="4611" width="20.5703125" customWidth="1"/>
    <col min="4612" max="4612" width="15.7109375" customWidth="1"/>
    <col min="4613" max="4613" width="13.140625" customWidth="1"/>
    <col min="4614" max="4614" width="14.85546875" customWidth="1"/>
    <col min="4615" max="4615" width="8.5703125" customWidth="1"/>
    <col min="4616" max="4616" width="12.42578125" customWidth="1"/>
    <col min="4617" max="4617" width="8.7109375" customWidth="1"/>
    <col min="4618" max="4618" width="9" customWidth="1"/>
    <col min="4619" max="4619" width="8.140625" customWidth="1"/>
    <col min="4620" max="4620" width="8" customWidth="1"/>
    <col min="4621" max="4621" width="35.5703125" customWidth="1"/>
    <col min="4865" max="4865" width="31.140625" customWidth="1"/>
    <col min="4866" max="4866" width="6.5703125" customWidth="1"/>
    <col min="4867" max="4867" width="20.5703125" customWidth="1"/>
    <col min="4868" max="4868" width="15.7109375" customWidth="1"/>
    <col min="4869" max="4869" width="13.140625" customWidth="1"/>
    <col min="4870" max="4870" width="14.85546875" customWidth="1"/>
    <col min="4871" max="4871" width="8.5703125" customWidth="1"/>
    <col min="4872" max="4872" width="12.42578125" customWidth="1"/>
    <col min="4873" max="4873" width="8.7109375" customWidth="1"/>
    <col min="4874" max="4874" width="9" customWidth="1"/>
    <col min="4875" max="4875" width="8.140625" customWidth="1"/>
    <col min="4876" max="4876" width="8" customWidth="1"/>
    <col min="4877" max="4877" width="35.5703125" customWidth="1"/>
    <col min="5121" max="5121" width="31.140625" customWidth="1"/>
    <col min="5122" max="5122" width="6.5703125" customWidth="1"/>
    <col min="5123" max="5123" width="20.5703125" customWidth="1"/>
    <col min="5124" max="5124" width="15.7109375" customWidth="1"/>
    <col min="5125" max="5125" width="13.140625" customWidth="1"/>
    <col min="5126" max="5126" width="14.85546875" customWidth="1"/>
    <col min="5127" max="5127" width="8.5703125" customWidth="1"/>
    <col min="5128" max="5128" width="12.42578125" customWidth="1"/>
    <col min="5129" max="5129" width="8.7109375" customWidth="1"/>
    <col min="5130" max="5130" width="9" customWidth="1"/>
    <col min="5131" max="5131" width="8.140625" customWidth="1"/>
    <col min="5132" max="5132" width="8" customWidth="1"/>
    <col min="5133" max="5133" width="35.5703125" customWidth="1"/>
    <col min="5377" max="5377" width="31.140625" customWidth="1"/>
    <col min="5378" max="5378" width="6.5703125" customWidth="1"/>
    <col min="5379" max="5379" width="20.5703125" customWidth="1"/>
    <col min="5380" max="5380" width="15.7109375" customWidth="1"/>
    <col min="5381" max="5381" width="13.140625" customWidth="1"/>
    <col min="5382" max="5382" width="14.85546875" customWidth="1"/>
    <col min="5383" max="5383" width="8.5703125" customWidth="1"/>
    <col min="5384" max="5384" width="12.42578125" customWidth="1"/>
    <col min="5385" max="5385" width="8.7109375" customWidth="1"/>
    <col min="5386" max="5386" width="9" customWidth="1"/>
    <col min="5387" max="5387" width="8.140625" customWidth="1"/>
    <col min="5388" max="5388" width="8" customWidth="1"/>
    <col min="5389" max="5389" width="35.5703125" customWidth="1"/>
    <col min="5633" max="5633" width="31.140625" customWidth="1"/>
    <col min="5634" max="5634" width="6.5703125" customWidth="1"/>
    <col min="5635" max="5635" width="20.5703125" customWidth="1"/>
    <col min="5636" max="5636" width="15.7109375" customWidth="1"/>
    <col min="5637" max="5637" width="13.140625" customWidth="1"/>
    <col min="5638" max="5638" width="14.85546875" customWidth="1"/>
    <col min="5639" max="5639" width="8.5703125" customWidth="1"/>
    <col min="5640" max="5640" width="12.42578125" customWidth="1"/>
    <col min="5641" max="5641" width="8.7109375" customWidth="1"/>
    <col min="5642" max="5642" width="9" customWidth="1"/>
    <col min="5643" max="5643" width="8.140625" customWidth="1"/>
    <col min="5644" max="5644" width="8" customWidth="1"/>
    <col min="5645" max="5645" width="35.5703125" customWidth="1"/>
    <col min="5889" max="5889" width="31.140625" customWidth="1"/>
    <col min="5890" max="5890" width="6.5703125" customWidth="1"/>
    <col min="5891" max="5891" width="20.5703125" customWidth="1"/>
    <col min="5892" max="5892" width="15.7109375" customWidth="1"/>
    <col min="5893" max="5893" width="13.140625" customWidth="1"/>
    <col min="5894" max="5894" width="14.85546875" customWidth="1"/>
    <col min="5895" max="5895" width="8.5703125" customWidth="1"/>
    <col min="5896" max="5896" width="12.42578125" customWidth="1"/>
    <col min="5897" max="5897" width="8.7109375" customWidth="1"/>
    <col min="5898" max="5898" width="9" customWidth="1"/>
    <col min="5899" max="5899" width="8.140625" customWidth="1"/>
    <col min="5900" max="5900" width="8" customWidth="1"/>
    <col min="5901" max="5901" width="35.5703125" customWidth="1"/>
    <col min="6145" max="6145" width="31.140625" customWidth="1"/>
    <col min="6146" max="6146" width="6.5703125" customWidth="1"/>
    <col min="6147" max="6147" width="20.5703125" customWidth="1"/>
    <col min="6148" max="6148" width="15.7109375" customWidth="1"/>
    <col min="6149" max="6149" width="13.140625" customWidth="1"/>
    <col min="6150" max="6150" width="14.85546875" customWidth="1"/>
    <col min="6151" max="6151" width="8.5703125" customWidth="1"/>
    <col min="6152" max="6152" width="12.42578125" customWidth="1"/>
    <col min="6153" max="6153" width="8.7109375" customWidth="1"/>
    <col min="6154" max="6154" width="9" customWidth="1"/>
    <col min="6155" max="6155" width="8.140625" customWidth="1"/>
    <col min="6156" max="6156" width="8" customWidth="1"/>
    <col min="6157" max="6157" width="35.5703125" customWidth="1"/>
    <col min="6401" max="6401" width="31.140625" customWidth="1"/>
    <col min="6402" max="6402" width="6.5703125" customWidth="1"/>
    <col min="6403" max="6403" width="20.5703125" customWidth="1"/>
    <col min="6404" max="6404" width="15.7109375" customWidth="1"/>
    <col min="6405" max="6405" width="13.140625" customWidth="1"/>
    <col min="6406" max="6406" width="14.85546875" customWidth="1"/>
    <col min="6407" max="6407" width="8.5703125" customWidth="1"/>
    <col min="6408" max="6408" width="12.42578125" customWidth="1"/>
    <col min="6409" max="6409" width="8.7109375" customWidth="1"/>
    <col min="6410" max="6410" width="9" customWidth="1"/>
    <col min="6411" max="6411" width="8.140625" customWidth="1"/>
    <col min="6412" max="6412" width="8" customWidth="1"/>
    <col min="6413" max="6413" width="35.5703125" customWidth="1"/>
    <col min="6657" max="6657" width="31.140625" customWidth="1"/>
    <col min="6658" max="6658" width="6.5703125" customWidth="1"/>
    <col min="6659" max="6659" width="20.5703125" customWidth="1"/>
    <col min="6660" max="6660" width="15.7109375" customWidth="1"/>
    <col min="6661" max="6661" width="13.140625" customWidth="1"/>
    <col min="6662" max="6662" width="14.85546875" customWidth="1"/>
    <col min="6663" max="6663" width="8.5703125" customWidth="1"/>
    <col min="6664" max="6664" width="12.42578125" customWidth="1"/>
    <col min="6665" max="6665" width="8.7109375" customWidth="1"/>
    <col min="6666" max="6666" width="9" customWidth="1"/>
    <col min="6667" max="6667" width="8.140625" customWidth="1"/>
    <col min="6668" max="6668" width="8" customWidth="1"/>
    <col min="6669" max="6669" width="35.5703125" customWidth="1"/>
    <col min="6913" max="6913" width="31.140625" customWidth="1"/>
    <col min="6914" max="6914" width="6.5703125" customWidth="1"/>
    <col min="6915" max="6915" width="20.5703125" customWidth="1"/>
    <col min="6916" max="6916" width="15.7109375" customWidth="1"/>
    <col min="6917" max="6917" width="13.140625" customWidth="1"/>
    <col min="6918" max="6918" width="14.85546875" customWidth="1"/>
    <col min="6919" max="6919" width="8.5703125" customWidth="1"/>
    <col min="6920" max="6920" width="12.42578125" customWidth="1"/>
    <col min="6921" max="6921" width="8.7109375" customWidth="1"/>
    <col min="6922" max="6922" width="9" customWidth="1"/>
    <col min="6923" max="6923" width="8.140625" customWidth="1"/>
    <col min="6924" max="6924" width="8" customWidth="1"/>
    <col min="6925" max="6925" width="35.5703125" customWidth="1"/>
    <col min="7169" max="7169" width="31.140625" customWidth="1"/>
    <col min="7170" max="7170" width="6.5703125" customWidth="1"/>
    <col min="7171" max="7171" width="20.5703125" customWidth="1"/>
    <col min="7172" max="7172" width="15.7109375" customWidth="1"/>
    <col min="7173" max="7173" width="13.140625" customWidth="1"/>
    <col min="7174" max="7174" width="14.85546875" customWidth="1"/>
    <col min="7175" max="7175" width="8.5703125" customWidth="1"/>
    <col min="7176" max="7176" width="12.42578125" customWidth="1"/>
    <col min="7177" max="7177" width="8.7109375" customWidth="1"/>
    <col min="7178" max="7178" width="9" customWidth="1"/>
    <col min="7179" max="7179" width="8.140625" customWidth="1"/>
    <col min="7180" max="7180" width="8" customWidth="1"/>
    <col min="7181" max="7181" width="35.5703125" customWidth="1"/>
    <col min="7425" max="7425" width="31.140625" customWidth="1"/>
    <col min="7426" max="7426" width="6.5703125" customWidth="1"/>
    <col min="7427" max="7427" width="20.5703125" customWidth="1"/>
    <col min="7428" max="7428" width="15.7109375" customWidth="1"/>
    <col min="7429" max="7429" width="13.140625" customWidth="1"/>
    <col min="7430" max="7430" width="14.85546875" customWidth="1"/>
    <col min="7431" max="7431" width="8.5703125" customWidth="1"/>
    <col min="7432" max="7432" width="12.42578125" customWidth="1"/>
    <col min="7433" max="7433" width="8.7109375" customWidth="1"/>
    <col min="7434" max="7434" width="9" customWidth="1"/>
    <col min="7435" max="7435" width="8.140625" customWidth="1"/>
    <col min="7436" max="7436" width="8" customWidth="1"/>
    <col min="7437" max="7437" width="35.5703125" customWidth="1"/>
    <col min="7681" max="7681" width="31.140625" customWidth="1"/>
    <col min="7682" max="7682" width="6.5703125" customWidth="1"/>
    <col min="7683" max="7683" width="20.5703125" customWidth="1"/>
    <col min="7684" max="7684" width="15.7109375" customWidth="1"/>
    <col min="7685" max="7685" width="13.140625" customWidth="1"/>
    <col min="7686" max="7686" width="14.85546875" customWidth="1"/>
    <col min="7687" max="7687" width="8.5703125" customWidth="1"/>
    <col min="7688" max="7688" width="12.42578125" customWidth="1"/>
    <col min="7689" max="7689" width="8.7109375" customWidth="1"/>
    <col min="7690" max="7690" width="9" customWidth="1"/>
    <col min="7691" max="7691" width="8.140625" customWidth="1"/>
    <col min="7692" max="7692" width="8" customWidth="1"/>
    <col min="7693" max="7693" width="35.5703125" customWidth="1"/>
    <col min="7937" max="7937" width="31.140625" customWidth="1"/>
    <col min="7938" max="7938" width="6.5703125" customWidth="1"/>
    <col min="7939" max="7939" width="20.5703125" customWidth="1"/>
    <col min="7940" max="7940" width="15.7109375" customWidth="1"/>
    <col min="7941" max="7941" width="13.140625" customWidth="1"/>
    <col min="7942" max="7942" width="14.85546875" customWidth="1"/>
    <col min="7943" max="7943" width="8.5703125" customWidth="1"/>
    <col min="7944" max="7944" width="12.42578125" customWidth="1"/>
    <col min="7945" max="7945" width="8.7109375" customWidth="1"/>
    <col min="7946" max="7946" width="9" customWidth="1"/>
    <col min="7947" max="7947" width="8.140625" customWidth="1"/>
    <col min="7948" max="7948" width="8" customWidth="1"/>
    <col min="7949" max="7949" width="35.5703125" customWidth="1"/>
    <col min="8193" max="8193" width="31.140625" customWidth="1"/>
    <col min="8194" max="8194" width="6.5703125" customWidth="1"/>
    <col min="8195" max="8195" width="20.5703125" customWidth="1"/>
    <col min="8196" max="8196" width="15.7109375" customWidth="1"/>
    <col min="8197" max="8197" width="13.140625" customWidth="1"/>
    <col min="8198" max="8198" width="14.85546875" customWidth="1"/>
    <col min="8199" max="8199" width="8.5703125" customWidth="1"/>
    <col min="8200" max="8200" width="12.42578125" customWidth="1"/>
    <col min="8201" max="8201" width="8.7109375" customWidth="1"/>
    <col min="8202" max="8202" width="9" customWidth="1"/>
    <col min="8203" max="8203" width="8.140625" customWidth="1"/>
    <col min="8204" max="8204" width="8" customWidth="1"/>
    <col min="8205" max="8205" width="35.5703125" customWidth="1"/>
    <col min="8449" max="8449" width="31.140625" customWidth="1"/>
    <col min="8450" max="8450" width="6.5703125" customWidth="1"/>
    <col min="8451" max="8451" width="20.5703125" customWidth="1"/>
    <col min="8452" max="8452" width="15.7109375" customWidth="1"/>
    <col min="8453" max="8453" width="13.140625" customWidth="1"/>
    <col min="8454" max="8454" width="14.85546875" customWidth="1"/>
    <col min="8455" max="8455" width="8.5703125" customWidth="1"/>
    <col min="8456" max="8456" width="12.42578125" customWidth="1"/>
    <col min="8457" max="8457" width="8.7109375" customWidth="1"/>
    <col min="8458" max="8458" width="9" customWidth="1"/>
    <col min="8459" max="8459" width="8.140625" customWidth="1"/>
    <col min="8460" max="8460" width="8" customWidth="1"/>
    <col min="8461" max="8461" width="35.5703125" customWidth="1"/>
    <col min="8705" max="8705" width="31.140625" customWidth="1"/>
    <col min="8706" max="8706" width="6.5703125" customWidth="1"/>
    <col min="8707" max="8707" width="20.5703125" customWidth="1"/>
    <col min="8708" max="8708" width="15.7109375" customWidth="1"/>
    <col min="8709" max="8709" width="13.140625" customWidth="1"/>
    <col min="8710" max="8710" width="14.85546875" customWidth="1"/>
    <col min="8711" max="8711" width="8.5703125" customWidth="1"/>
    <col min="8712" max="8712" width="12.42578125" customWidth="1"/>
    <col min="8713" max="8713" width="8.7109375" customWidth="1"/>
    <col min="8714" max="8714" width="9" customWidth="1"/>
    <col min="8715" max="8715" width="8.140625" customWidth="1"/>
    <col min="8716" max="8716" width="8" customWidth="1"/>
    <col min="8717" max="8717" width="35.5703125" customWidth="1"/>
    <col min="8961" max="8961" width="31.140625" customWidth="1"/>
    <col min="8962" max="8962" width="6.5703125" customWidth="1"/>
    <col min="8963" max="8963" width="20.5703125" customWidth="1"/>
    <col min="8964" max="8964" width="15.7109375" customWidth="1"/>
    <col min="8965" max="8965" width="13.140625" customWidth="1"/>
    <col min="8966" max="8966" width="14.85546875" customWidth="1"/>
    <col min="8967" max="8967" width="8.5703125" customWidth="1"/>
    <col min="8968" max="8968" width="12.42578125" customWidth="1"/>
    <col min="8969" max="8969" width="8.7109375" customWidth="1"/>
    <col min="8970" max="8970" width="9" customWidth="1"/>
    <col min="8971" max="8971" width="8.140625" customWidth="1"/>
    <col min="8972" max="8972" width="8" customWidth="1"/>
    <col min="8973" max="8973" width="35.5703125" customWidth="1"/>
    <col min="9217" max="9217" width="31.140625" customWidth="1"/>
    <col min="9218" max="9218" width="6.5703125" customWidth="1"/>
    <col min="9219" max="9219" width="20.5703125" customWidth="1"/>
    <col min="9220" max="9220" width="15.7109375" customWidth="1"/>
    <col min="9221" max="9221" width="13.140625" customWidth="1"/>
    <col min="9222" max="9222" width="14.85546875" customWidth="1"/>
    <col min="9223" max="9223" width="8.5703125" customWidth="1"/>
    <col min="9224" max="9224" width="12.42578125" customWidth="1"/>
    <col min="9225" max="9225" width="8.7109375" customWidth="1"/>
    <col min="9226" max="9226" width="9" customWidth="1"/>
    <col min="9227" max="9227" width="8.140625" customWidth="1"/>
    <col min="9228" max="9228" width="8" customWidth="1"/>
    <col min="9229" max="9229" width="35.5703125" customWidth="1"/>
    <col min="9473" max="9473" width="31.140625" customWidth="1"/>
    <col min="9474" max="9474" width="6.5703125" customWidth="1"/>
    <col min="9475" max="9475" width="20.5703125" customWidth="1"/>
    <col min="9476" max="9476" width="15.7109375" customWidth="1"/>
    <col min="9477" max="9477" width="13.140625" customWidth="1"/>
    <col min="9478" max="9478" width="14.85546875" customWidth="1"/>
    <col min="9479" max="9479" width="8.5703125" customWidth="1"/>
    <col min="9480" max="9480" width="12.42578125" customWidth="1"/>
    <col min="9481" max="9481" width="8.7109375" customWidth="1"/>
    <col min="9482" max="9482" width="9" customWidth="1"/>
    <col min="9483" max="9483" width="8.140625" customWidth="1"/>
    <col min="9484" max="9484" width="8" customWidth="1"/>
    <col min="9485" max="9485" width="35.5703125" customWidth="1"/>
    <col min="9729" max="9729" width="31.140625" customWidth="1"/>
    <col min="9730" max="9730" width="6.5703125" customWidth="1"/>
    <col min="9731" max="9731" width="20.5703125" customWidth="1"/>
    <col min="9732" max="9732" width="15.7109375" customWidth="1"/>
    <col min="9733" max="9733" width="13.140625" customWidth="1"/>
    <col min="9734" max="9734" width="14.85546875" customWidth="1"/>
    <col min="9735" max="9735" width="8.5703125" customWidth="1"/>
    <col min="9736" max="9736" width="12.42578125" customWidth="1"/>
    <col min="9737" max="9737" width="8.7109375" customWidth="1"/>
    <col min="9738" max="9738" width="9" customWidth="1"/>
    <col min="9739" max="9739" width="8.140625" customWidth="1"/>
    <col min="9740" max="9740" width="8" customWidth="1"/>
    <col min="9741" max="9741" width="35.5703125" customWidth="1"/>
    <col min="9985" max="9985" width="31.140625" customWidth="1"/>
    <col min="9986" max="9986" width="6.5703125" customWidth="1"/>
    <col min="9987" max="9987" width="20.5703125" customWidth="1"/>
    <col min="9988" max="9988" width="15.7109375" customWidth="1"/>
    <col min="9989" max="9989" width="13.140625" customWidth="1"/>
    <col min="9990" max="9990" width="14.85546875" customWidth="1"/>
    <col min="9991" max="9991" width="8.5703125" customWidth="1"/>
    <col min="9992" max="9992" width="12.42578125" customWidth="1"/>
    <col min="9993" max="9993" width="8.7109375" customWidth="1"/>
    <col min="9994" max="9994" width="9" customWidth="1"/>
    <col min="9995" max="9995" width="8.140625" customWidth="1"/>
    <col min="9996" max="9996" width="8" customWidth="1"/>
    <col min="9997" max="9997" width="35.5703125" customWidth="1"/>
    <col min="10241" max="10241" width="31.140625" customWidth="1"/>
    <col min="10242" max="10242" width="6.5703125" customWidth="1"/>
    <col min="10243" max="10243" width="20.5703125" customWidth="1"/>
    <col min="10244" max="10244" width="15.7109375" customWidth="1"/>
    <col min="10245" max="10245" width="13.140625" customWidth="1"/>
    <col min="10246" max="10246" width="14.85546875" customWidth="1"/>
    <col min="10247" max="10247" width="8.5703125" customWidth="1"/>
    <col min="10248" max="10248" width="12.42578125" customWidth="1"/>
    <col min="10249" max="10249" width="8.7109375" customWidth="1"/>
    <col min="10250" max="10250" width="9" customWidth="1"/>
    <col min="10251" max="10251" width="8.140625" customWidth="1"/>
    <col min="10252" max="10252" width="8" customWidth="1"/>
    <col min="10253" max="10253" width="35.5703125" customWidth="1"/>
    <col min="10497" max="10497" width="31.140625" customWidth="1"/>
    <col min="10498" max="10498" width="6.5703125" customWidth="1"/>
    <col min="10499" max="10499" width="20.5703125" customWidth="1"/>
    <col min="10500" max="10500" width="15.7109375" customWidth="1"/>
    <col min="10501" max="10501" width="13.140625" customWidth="1"/>
    <col min="10502" max="10502" width="14.85546875" customWidth="1"/>
    <col min="10503" max="10503" width="8.5703125" customWidth="1"/>
    <col min="10504" max="10504" width="12.42578125" customWidth="1"/>
    <col min="10505" max="10505" width="8.7109375" customWidth="1"/>
    <col min="10506" max="10506" width="9" customWidth="1"/>
    <col min="10507" max="10507" width="8.140625" customWidth="1"/>
    <col min="10508" max="10508" width="8" customWidth="1"/>
    <col min="10509" max="10509" width="35.5703125" customWidth="1"/>
    <col min="10753" max="10753" width="31.140625" customWidth="1"/>
    <col min="10754" max="10754" width="6.5703125" customWidth="1"/>
    <col min="10755" max="10755" width="20.5703125" customWidth="1"/>
    <col min="10756" max="10756" width="15.7109375" customWidth="1"/>
    <col min="10757" max="10757" width="13.140625" customWidth="1"/>
    <col min="10758" max="10758" width="14.85546875" customWidth="1"/>
    <col min="10759" max="10759" width="8.5703125" customWidth="1"/>
    <col min="10760" max="10760" width="12.42578125" customWidth="1"/>
    <col min="10761" max="10761" width="8.7109375" customWidth="1"/>
    <col min="10762" max="10762" width="9" customWidth="1"/>
    <col min="10763" max="10763" width="8.140625" customWidth="1"/>
    <col min="10764" max="10764" width="8" customWidth="1"/>
    <col min="10765" max="10765" width="35.5703125" customWidth="1"/>
    <col min="11009" max="11009" width="31.140625" customWidth="1"/>
    <col min="11010" max="11010" width="6.5703125" customWidth="1"/>
    <col min="11011" max="11011" width="20.5703125" customWidth="1"/>
    <col min="11012" max="11012" width="15.7109375" customWidth="1"/>
    <col min="11013" max="11013" width="13.140625" customWidth="1"/>
    <col min="11014" max="11014" width="14.85546875" customWidth="1"/>
    <col min="11015" max="11015" width="8.5703125" customWidth="1"/>
    <col min="11016" max="11016" width="12.42578125" customWidth="1"/>
    <col min="11017" max="11017" width="8.7109375" customWidth="1"/>
    <col min="11018" max="11018" width="9" customWidth="1"/>
    <col min="11019" max="11019" width="8.140625" customWidth="1"/>
    <col min="11020" max="11020" width="8" customWidth="1"/>
    <col min="11021" max="11021" width="35.5703125" customWidth="1"/>
    <col min="11265" max="11265" width="31.140625" customWidth="1"/>
    <col min="11266" max="11266" width="6.5703125" customWidth="1"/>
    <col min="11267" max="11267" width="20.5703125" customWidth="1"/>
    <col min="11268" max="11268" width="15.7109375" customWidth="1"/>
    <col min="11269" max="11269" width="13.140625" customWidth="1"/>
    <col min="11270" max="11270" width="14.85546875" customWidth="1"/>
    <col min="11271" max="11271" width="8.5703125" customWidth="1"/>
    <col min="11272" max="11272" width="12.42578125" customWidth="1"/>
    <col min="11273" max="11273" width="8.7109375" customWidth="1"/>
    <col min="11274" max="11274" width="9" customWidth="1"/>
    <col min="11275" max="11275" width="8.140625" customWidth="1"/>
    <col min="11276" max="11276" width="8" customWidth="1"/>
    <col min="11277" max="11277" width="35.5703125" customWidth="1"/>
    <col min="11521" max="11521" width="31.140625" customWidth="1"/>
    <col min="11522" max="11522" width="6.5703125" customWidth="1"/>
    <col min="11523" max="11523" width="20.5703125" customWidth="1"/>
    <col min="11524" max="11524" width="15.7109375" customWidth="1"/>
    <col min="11525" max="11525" width="13.140625" customWidth="1"/>
    <col min="11526" max="11526" width="14.85546875" customWidth="1"/>
    <col min="11527" max="11527" width="8.5703125" customWidth="1"/>
    <col min="11528" max="11528" width="12.42578125" customWidth="1"/>
    <col min="11529" max="11529" width="8.7109375" customWidth="1"/>
    <col min="11530" max="11530" width="9" customWidth="1"/>
    <col min="11531" max="11531" width="8.140625" customWidth="1"/>
    <col min="11532" max="11532" width="8" customWidth="1"/>
    <col min="11533" max="11533" width="35.5703125" customWidth="1"/>
    <col min="11777" max="11777" width="31.140625" customWidth="1"/>
    <col min="11778" max="11778" width="6.5703125" customWidth="1"/>
    <col min="11779" max="11779" width="20.5703125" customWidth="1"/>
    <col min="11780" max="11780" width="15.7109375" customWidth="1"/>
    <col min="11781" max="11781" width="13.140625" customWidth="1"/>
    <col min="11782" max="11782" width="14.85546875" customWidth="1"/>
    <col min="11783" max="11783" width="8.5703125" customWidth="1"/>
    <col min="11784" max="11784" width="12.42578125" customWidth="1"/>
    <col min="11785" max="11785" width="8.7109375" customWidth="1"/>
    <col min="11786" max="11786" width="9" customWidth="1"/>
    <col min="11787" max="11787" width="8.140625" customWidth="1"/>
    <col min="11788" max="11788" width="8" customWidth="1"/>
    <col min="11789" max="11789" width="35.5703125" customWidth="1"/>
    <col min="12033" max="12033" width="31.140625" customWidth="1"/>
    <col min="12034" max="12034" width="6.5703125" customWidth="1"/>
    <col min="12035" max="12035" width="20.5703125" customWidth="1"/>
    <col min="12036" max="12036" width="15.7109375" customWidth="1"/>
    <col min="12037" max="12037" width="13.140625" customWidth="1"/>
    <col min="12038" max="12038" width="14.85546875" customWidth="1"/>
    <col min="12039" max="12039" width="8.5703125" customWidth="1"/>
    <col min="12040" max="12040" width="12.42578125" customWidth="1"/>
    <col min="12041" max="12041" width="8.7109375" customWidth="1"/>
    <col min="12042" max="12042" width="9" customWidth="1"/>
    <col min="12043" max="12043" width="8.140625" customWidth="1"/>
    <col min="12044" max="12044" width="8" customWidth="1"/>
    <col min="12045" max="12045" width="35.5703125" customWidth="1"/>
    <col min="12289" max="12289" width="31.140625" customWidth="1"/>
    <col min="12290" max="12290" width="6.5703125" customWidth="1"/>
    <col min="12291" max="12291" width="20.5703125" customWidth="1"/>
    <col min="12292" max="12292" width="15.7109375" customWidth="1"/>
    <col min="12293" max="12293" width="13.140625" customWidth="1"/>
    <col min="12294" max="12294" width="14.85546875" customWidth="1"/>
    <col min="12295" max="12295" width="8.5703125" customWidth="1"/>
    <col min="12296" max="12296" width="12.42578125" customWidth="1"/>
    <col min="12297" max="12297" width="8.7109375" customWidth="1"/>
    <col min="12298" max="12298" width="9" customWidth="1"/>
    <col min="12299" max="12299" width="8.140625" customWidth="1"/>
    <col min="12300" max="12300" width="8" customWidth="1"/>
    <col min="12301" max="12301" width="35.5703125" customWidth="1"/>
    <col min="12545" max="12545" width="31.140625" customWidth="1"/>
    <col min="12546" max="12546" width="6.5703125" customWidth="1"/>
    <col min="12547" max="12547" width="20.5703125" customWidth="1"/>
    <col min="12548" max="12548" width="15.7109375" customWidth="1"/>
    <col min="12549" max="12549" width="13.140625" customWidth="1"/>
    <col min="12550" max="12550" width="14.85546875" customWidth="1"/>
    <col min="12551" max="12551" width="8.5703125" customWidth="1"/>
    <col min="12552" max="12552" width="12.42578125" customWidth="1"/>
    <col min="12553" max="12553" width="8.7109375" customWidth="1"/>
    <col min="12554" max="12554" width="9" customWidth="1"/>
    <col min="12555" max="12555" width="8.140625" customWidth="1"/>
    <col min="12556" max="12556" width="8" customWidth="1"/>
    <col min="12557" max="12557" width="35.5703125" customWidth="1"/>
    <col min="12801" max="12801" width="31.140625" customWidth="1"/>
    <col min="12802" max="12802" width="6.5703125" customWidth="1"/>
    <col min="12803" max="12803" width="20.5703125" customWidth="1"/>
    <col min="12804" max="12804" width="15.7109375" customWidth="1"/>
    <col min="12805" max="12805" width="13.140625" customWidth="1"/>
    <col min="12806" max="12806" width="14.85546875" customWidth="1"/>
    <col min="12807" max="12807" width="8.5703125" customWidth="1"/>
    <col min="12808" max="12808" width="12.42578125" customWidth="1"/>
    <col min="12809" max="12809" width="8.7109375" customWidth="1"/>
    <col min="12810" max="12810" width="9" customWidth="1"/>
    <col min="12811" max="12811" width="8.140625" customWidth="1"/>
    <col min="12812" max="12812" width="8" customWidth="1"/>
    <col min="12813" max="12813" width="35.5703125" customWidth="1"/>
    <col min="13057" max="13057" width="31.140625" customWidth="1"/>
    <col min="13058" max="13058" width="6.5703125" customWidth="1"/>
    <col min="13059" max="13059" width="20.5703125" customWidth="1"/>
    <col min="13060" max="13060" width="15.7109375" customWidth="1"/>
    <col min="13061" max="13061" width="13.140625" customWidth="1"/>
    <col min="13062" max="13062" width="14.85546875" customWidth="1"/>
    <col min="13063" max="13063" width="8.5703125" customWidth="1"/>
    <col min="13064" max="13064" width="12.42578125" customWidth="1"/>
    <col min="13065" max="13065" width="8.7109375" customWidth="1"/>
    <col min="13066" max="13066" width="9" customWidth="1"/>
    <col min="13067" max="13067" width="8.140625" customWidth="1"/>
    <col min="13068" max="13068" width="8" customWidth="1"/>
    <col min="13069" max="13069" width="35.5703125" customWidth="1"/>
    <col min="13313" max="13313" width="31.140625" customWidth="1"/>
    <col min="13314" max="13314" width="6.5703125" customWidth="1"/>
    <col min="13315" max="13315" width="20.5703125" customWidth="1"/>
    <col min="13316" max="13316" width="15.7109375" customWidth="1"/>
    <col min="13317" max="13317" width="13.140625" customWidth="1"/>
    <col min="13318" max="13318" width="14.85546875" customWidth="1"/>
    <col min="13319" max="13319" width="8.5703125" customWidth="1"/>
    <col min="13320" max="13320" width="12.42578125" customWidth="1"/>
    <col min="13321" max="13321" width="8.7109375" customWidth="1"/>
    <col min="13322" max="13322" width="9" customWidth="1"/>
    <col min="13323" max="13323" width="8.140625" customWidth="1"/>
    <col min="13324" max="13324" width="8" customWidth="1"/>
    <col min="13325" max="13325" width="35.5703125" customWidth="1"/>
    <col min="13569" max="13569" width="31.140625" customWidth="1"/>
    <col min="13570" max="13570" width="6.5703125" customWidth="1"/>
    <col min="13571" max="13571" width="20.5703125" customWidth="1"/>
    <col min="13572" max="13572" width="15.7109375" customWidth="1"/>
    <col min="13573" max="13573" width="13.140625" customWidth="1"/>
    <col min="13574" max="13574" width="14.85546875" customWidth="1"/>
    <col min="13575" max="13575" width="8.5703125" customWidth="1"/>
    <col min="13576" max="13576" width="12.42578125" customWidth="1"/>
    <col min="13577" max="13577" width="8.7109375" customWidth="1"/>
    <col min="13578" max="13578" width="9" customWidth="1"/>
    <col min="13579" max="13579" width="8.140625" customWidth="1"/>
    <col min="13580" max="13580" width="8" customWidth="1"/>
    <col min="13581" max="13581" width="35.5703125" customWidth="1"/>
    <col min="13825" max="13825" width="31.140625" customWidth="1"/>
    <col min="13826" max="13826" width="6.5703125" customWidth="1"/>
    <col min="13827" max="13827" width="20.5703125" customWidth="1"/>
    <col min="13828" max="13828" width="15.7109375" customWidth="1"/>
    <col min="13829" max="13829" width="13.140625" customWidth="1"/>
    <col min="13830" max="13830" width="14.85546875" customWidth="1"/>
    <col min="13831" max="13831" width="8.5703125" customWidth="1"/>
    <col min="13832" max="13832" width="12.42578125" customWidth="1"/>
    <col min="13833" max="13833" width="8.7109375" customWidth="1"/>
    <col min="13834" max="13834" width="9" customWidth="1"/>
    <col min="13835" max="13835" width="8.140625" customWidth="1"/>
    <col min="13836" max="13836" width="8" customWidth="1"/>
    <col min="13837" max="13837" width="35.5703125" customWidth="1"/>
    <col min="14081" max="14081" width="31.140625" customWidth="1"/>
    <col min="14082" max="14082" width="6.5703125" customWidth="1"/>
    <col min="14083" max="14083" width="20.5703125" customWidth="1"/>
    <col min="14084" max="14084" width="15.7109375" customWidth="1"/>
    <col min="14085" max="14085" width="13.140625" customWidth="1"/>
    <col min="14086" max="14086" width="14.85546875" customWidth="1"/>
    <col min="14087" max="14087" width="8.5703125" customWidth="1"/>
    <col min="14088" max="14088" width="12.42578125" customWidth="1"/>
    <col min="14089" max="14089" width="8.7109375" customWidth="1"/>
    <col min="14090" max="14090" width="9" customWidth="1"/>
    <col min="14091" max="14091" width="8.140625" customWidth="1"/>
    <col min="14092" max="14092" width="8" customWidth="1"/>
    <col min="14093" max="14093" width="35.5703125" customWidth="1"/>
    <col min="14337" max="14337" width="31.140625" customWidth="1"/>
    <col min="14338" max="14338" width="6.5703125" customWidth="1"/>
    <col min="14339" max="14339" width="20.5703125" customWidth="1"/>
    <col min="14340" max="14340" width="15.7109375" customWidth="1"/>
    <col min="14341" max="14341" width="13.140625" customWidth="1"/>
    <col min="14342" max="14342" width="14.85546875" customWidth="1"/>
    <col min="14343" max="14343" width="8.5703125" customWidth="1"/>
    <col min="14344" max="14344" width="12.42578125" customWidth="1"/>
    <col min="14345" max="14345" width="8.7109375" customWidth="1"/>
    <col min="14346" max="14346" width="9" customWidth="1"/>
    <col min="14347" max="14347" width="8.140625" customWidth="1"/>
    <col min="14348" max="14348" width="8" customWidth="1"/>
    <col min="14349" max="14349" width="35.5703125" customWidth="1"/>
    <col min="14593" max="14593" width="31.140625" customWidth="1"/>
    <col min="14594" max="14594" width="6.5703125" customWidth="1"/>
    <col min="14595" max="14595" width="20.5703125" customWidth="1"/>
    <col min="14596" max="14596" width="15.7109375" customWidth="1"/>
    <col min="14597" max="14597" width="13.140625" customWidth="1"/>
    <col min="14598" max="14598" width="14.85546875" customWidth="1"/>
    <col min="14599" max="14599" width="8.5703125" customWidth="1"/>
    <col min="14600" max="14600" width="12.42578125" customWidth="1"/>
    <col min="14601" max="14601" width="8.7109375" customWidth="1"/>
    <col min="14602" max="14602" width="9" customWidth="1"/>
    <col min="14603" max="14603" width="8.140625" customWidth="1"/>
    <col min="14604" max="14604" width="8" customWidth="1"/>
    <col min="14605" max="14605" width="35.5703125" customWidth="1"/>
    <col min="14849" max="14849" width="31.140625" customWidth="1"/>
    <col min="14850" max="14850" width="6.5703125" customWidth="1"/>
    <col min="14851" max="14851" width="20.5703125" customWidth="1"/>
    <col min="14852" max="14852" width="15.7109375" customWidth="1"/>
    <col min="14853" max="14853" width="13.140625" customWidth="1"/>
    <col min="14854" max="14854" width="14.85546875" customWidth="1"/>
    <col min="14855" max="14855" width="8.5703125" customWidth="1"/>
    <col min="14856" max="14856" width="12.42578125" customWidth="1"/>
    <col min="14857" max="14857" width="8.7109375" customWidth="1"/>
    <col min="14858" max="14858" width="9" customWidth="1"/>
    <col min="14859" max="14859" width="8.140625" customWidth="1"/>
    <col min="14860" max="14860" width="8" customWidth="1"/>
    <col min="14861" max="14861" width="35.5703125" customWidth="1"/>
    <col min="15105" max="15105" width="31.140625" customWidth="1"/>
    <col min="15106" max="15106" width="6.5703125" customWidth="1"/>
    <col min="15107" max="15107" width="20.5703125" customWidth="1"/>
    <col min="15108" max="15108" width="15.7109375" customWidth="1"/>
    <col min="15109" max="15109" width="13.140625" customWidth="1"/>
    <col min="15110" max="15110" width="14.85546875" customWidth="1"/>
    <col min="15111" max="15111" width="8.5703125" customWidth="1"/>
    <col min="15112" max="15112" width="12.42578125" customWidth="1"/>
    <col min="15113" max="15113" width="8.7109375" customWidth="1"/>
    <col min="15114" max="15114" width="9" customWidth="1"/>
    <col min="15115" max="15115" width="8.140625" customWidth="1"/>
    <col min="15116" max="15116" width="8" customWidth="1"/>
    <col min="15117" max="15117" width="35.5703125" customWidth="1"/>
    <col min="15361" max="15361" width="31.140625" customWidth="1"/>
    <col min="15362" max="15362" width="6.5703125" customWidth="1"/>
    <col min="15363" max="15363" width="20.5703125" customWidth="1"/>
    <col min="15364" max="15364" width="15.7109375" customWidth="1"/>
    <col min="15365" max="15365" width="13.140625" customWidth="1"/>
    <col min="15366" max="15366" width="14.85546875" customWidth="1"/>
    <col min="15367" max="15367" width="8.5703125" customWidth="1"/>
    <col min="15368" max="15368" width="12.42578125" customWidth="1"/>
    <col min="15369" max="15369" width="8.7109375" customWidth="1"/>
    <col min="15370" max="15370" width="9" customWidth="1"/>
    <col min="15371" max="15371" width="8.140625" customWidth="1"/>
    <col min="15372" max="15372" width="8" customWidth="1"/>
    <col min="15373" max="15373" width="35.5703125" customWidth="1"/>
    <col min="15617" max="15617" width="31.140625" customWidth="1"/>
    <col min="15618" max="15618" width="6.5703125" customWidth="1"/>
    <col min="15619" max="15619" width="20.5703125" customWidth="1"/>
    <col min="15620" max="15620" width="15.7109375" customWidth="1"/>
    <col min="15621" max="15621" width="13.140625" customWidth="1"/>
    <col min="15622" max="15622" width="14.85546875" customWidth="1"/>
    <col min="15623" max="15623" width="8.5703125" customWidth="1"/>
    <col min="15624" max="15624" width="12.42578125" customWidth="1"/>
    <col min="15625" max="15625" width="8.7109375" customWidth="1"/>
    <col min="15626" max="15626" width="9" customWidth="1"/>
    <col min="15627" max="15627" width="8.140625" customWidth="1"/>
    <col min="15628" max="15628" width="8" customWidth="1"/>
    <col min="15629" max="15629" width="35.5703125" customWidth="1"/>
    <col min="15873" max="15873" width="31.140625" customWidth="1"/>
    <col min="15874" max="15874" width="6.5703125" customWidth="1"/>
    <col min="15875" max="15875" width="20.5703125" customWidth="1"/>
    <col min="15876" max="15876" width="15.7109375" customWidth="1"/>
    <col min="15877" max="15877" width="13.140625" customWidth="1"/>
    <col min="15878" max="15878" width="14.85546875" customWidth="1"/>
    <col min="15879" max="15879" width="8.5703125" customWidth="1"/>
    <col min="15880" max="15880" width="12.42578125" customWidth="1"/>
    <col min="15881" max="15881" width="8.7109375" customWidth="1"/>
    <col min="15882" max="15882" width="9" customWidth="1"/>
    <col min="15883" max="15883" width="8.140625" customWidth="1"/>
    <col min="15884" max="15884" width="8" customWidth="1"/>
    <col min="15885" max="15885" width="35.5703125" customWidth="1"/>
    <col min="16129" max="16129" width="31.140625" customWidth="1"/>
    <col min="16130" max="16130" width="6.5703125" customWidth="1"/>
    <col min="16131" max="16131" width="20.5703125" customWidth="1"/>
    <col min="16132" max="16132" width="15.7109375" customWidth="1"/>
    <col min="16133" max="16133" width="13.140625" customWidth="1"/>
    <col min="16134" max="16134" width="14.85546875" customWidth="1"/>
    <col min="16135" max="16135" width="8.5703125" customWidth="1"/>
    <col min="16136" max="16136" width="12.42578125" customWidth="1"/>
    <col min="16137" max="16137" width="8.7109375" customWidth="1"/>
    <col min="16138" max="16138" width="9" customWidth="1"/>
    <col min="16139" max="16139" width="8.140625" customWidth="1"/>
    <col min="16140" max="16140" width="8" customWidth="1"/>
    <col min="16141" max="16141" width="35.5703125" customWidth="1"/>
  </cols>
  <sheetData>
    <row r="1" spans="1:12">
      <c r="I1" s="16" t="s">
        <v>363</v>
      </c>
      <c r="J1" s="16"/>
      <c r="K1" s="16"/>
    </row>
    <row r="2" spans="1:12">
      <c r="I2" s="16" t="s">
        <v>364</v>
      </c>
      <c r="J2" s="16"/>
      <c r="K2" s="16"/>
    </row>
    <row r="3" spans="1:12">
      <c r="B3" s="15" t="s">
        <v>114</v>
      </c>
      <c r="C3" s="15"/>
      <c r="D3" s="15"/>
      <c r="E3" s="15"/>
      <c r="F3" s="15"/>
      <c r="I3" s="16" t="s">
        <v>365</v>
      </c>
      <c r="J3" s="16"/>
      <c r="K3" s="16"/>
    </row>
    <row r="4" spans="1:12">
      <c r="B4" s="15" t="s">
        <v>366</v>
      </c>
      <c r="C4" s="15">
        <f>[1]стр.1!AL16</f>
        <v>9</v>
      </c>
      <c r="D4" s="115" t="str">
        <f>[1]стр.1!AS16</f>
        <v>января</v>
      </c>
      <c r="E4" s="15">
        <f>[1]стр.1!BH16</f>
        <v>20</v>
      </c>
      <c r="F4" s="130">
        <f>[1]стр.1!BL16</f>
        <v>17</v>
      </c>
    </row>
    <row r="5" spans="1:12" ht="16.5" customHeight="1">
      <c r="A5" s="235"/>
      <c r="B5" s="236" t="s">
        <v>73</v>
      </c>
      <c r="C5" s="238" t="s">
        <v>367</v>
      </c>
      <c r="D5" s="236" t="s">
        <v>112</v>
      </c>
      <c r="E5" s="240" t="s">
        <v>3</v>
      </c>
      <c r="F5" s="241"/>
      <c r="G5" s="241"/>
      <c r="H5" s="242"/>
      <c r="I5" s="240" t="s">
        <v>3</v>
      </c>
      <c r="J5" s="241"/>
      <c r="K5" s="241"/>
      <c r="L5" s="242"/>
    </row>
    <row r="6" spans="1:12" ht="162" customHeight="1">
      <c r="A6" s="235"/>
      <c r="B6" s="237"/>
      <c r="C6" s="237"/>
      <c r="D6" s="239"/>
      <c r="E6" s="129" t="s">
        <v>368</v>
      </c>
      <c r="F6" s="129" t="s">
        <v>74</v>
      </c>
      <c r="G6" s="129" t="s">
        <v>4</v>
      </c>
      <c r="H6" s="129" t="s">
        <v>113</v>
      </c>
      <c r="I6" s="129" t="s">
        <v>75</v>
      </c>
      <c r="J6" s="129" t="s">
        <v>76</v>
      </c>
      <c r="K6" s="129" t="s">
        <v>77</v>
      </c>
      <c r="L6" s="129" t="s">
        <v>78</v>
      </c>
    </row>
    <row r="7" spans="1:12">
      <c r="A7" s="10"/>
      <c r="B7" s="9" t="s">
        <v>79</v>
      </c>
      <c r="C7" s="9" t="s">
        <v>80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31.5">
      <c r="A8" s="131" t="s">
        <v>5</v>
      </c>
      <c r="B8" s="12" t="s">
        <v>81</v>
      </c>
      <c r="C8" s="12" t="s">
        <v>82</v>
      </c>
      <c r="D8" s="5">
        <f>SUM(E8:H8)</f>
        <v>15079700</v>
      </c>
      <c r="E8" s="5">
        <f>E10</f>
        <v>15079700</v>
      </c>
      <c r="F8" s="5">
        <f>F17</f>
        <v>0</v>
      </c>
      <c r="G8" s="5">
        <f>G17</f>
        <v>0</v>
      </c>
      <c r="H8" s="5">
        <f>H9+H10+H16</f>
        <v>0</v>
      </c>
      <c r="I8" s="5">
        <f t="shared" ref="I8:L8" si="0">I9+I10+I16+I17</f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</row>
    <row r="9" spans="1:12" ht="25.5">
      <c r="A9" s="11" t="s">
        <v>83</v>
      </c>
      <c r="B9" s="12" t="s">
        <v>84</v>
      </c>
      <c r="C9" s="132" t="s">
        <v>87</v>
      </c>
      <c r="D9" s="5">
        <f t="shared" ref="D9:D39" si="1">SUM(E9:H9)</f>
        <v>0</v>
      </c>
      <c r="E9" s="5" t="s">
        <v>82</v>
      </c>
      <c r="F9" s="5" t="s">
        <v>82</v>
      </c>
      <c r="G9" s="5" t="s">
        <v>82</v>
      </c>
      <c r="H9" s="5">
        <f>SUM(I9:L9)</f>
        <v>0</v>
      </c>
      <c r="I9" s="5"/>
      <c r="J9" s="5"/>
      <c r="K9" s="5"/>
      <c r="L9" s="5"/>
    </row>
    <row r="10" spans="1:12">
      <c r="A10" s="11" t="s">
        <v>7</v>
      </c>
      <c r="B10" s="12" t="s">
        <v>87</v>
      </c>
      <c r="C10" s="132" t="s">
        <v>88</v>
      </c>
      <c r="D10" s="5">
        <f t="shared" si="1"/>
        <v>15079700</v>
      </c>
      <c r="E10" s="5">
        <f>E11+E12</f>
        <v>15079700</v>
      </c>
      <c r="F10" s="5" t="s">
        <v>82</v>
      </c>
      <c r="G10" s="5" t="s">
        <v>82</v>
      </c>
      <c r="H10" s="5">
        <f>H11+H12</f>
        <v>0</v>
      </c>
      <c r="I10" s="5">
        <f t="shared" ref="I10:L10" si="2">I11+I12</f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</row>
    <row r="11" spans="1:12" ht="51.75" customHeight="1">
      <c r="A11" s="11" t="s">
        <v>369</v>
      </c>
      <c r="B11" s="12"/>
      <c r="C11" s="12"/>
      <c r="D11" s="5">
        <f t="shared" si="1"/>
        <v>15079700</v>
      </c>
      <c r="E11" s="5">
        <f>детализация!F9+детализация!F12+детализация!F33</f>
        <v>15079700</v>
      </c>
      <c r="F11" s="5"/>
      <c r="G11" s="5"/>
      <c r="H11" s="5">
        <f t="shared" ref="H11:H15" si="3">SUM(I11:L11)</f>
        <v>0</v>
      </c>
      <c r="I11" s="5"/>
      <c r="J11" s="5"/>
      <c r="K11" s="5"/>
      <c r="L11" s="5"/>
    </row>
    <row r="12" spans="1:12" ht="25.5">
      <c r="A12" s="11" t="s">
        <v>370</v>
      </c>
      <c r="B12" s="12"/>
      <c r="C12" s="12"/>
      <c r="D12" s="5">
        <f t="shared" si="1"/>
        <v>0</v>
      </c>
      <c r="E12" s="5"/>
      <c r="F12" s="5"/>
      <c r="G12" s="5"/>
      <c r="H12" s="5">
        <f t="shared" si="3"/>
        <v>0</v>
      </c>
      <c r="I12" s="5"/>
      <c r="J12" s="5"/>
      <c r="K12" s="5"/>
      <c r="L12" s="5">
        <f>детализация!F36</f>
        <v>0</v>
      </c>
    </row>
    <row r="13" spans="1:12">
      <c r="A13" s="14" t="s">
        <v>3</v>
      </c>
      <c r="B13" s="12"/>
      <c r="C13" s="12"/>
      <c r="D13" s="5">
        <f t="shared" si="1"/>
        <v>0</v>
      </c>
      <c r="E13" s="5"/>
      <c r="F13" s="5"/>
      <c r="G13" s="5"/>
      <c r="H13" s="5">
        <f t="shared" si="3"/>
        <v>0</v>
      </c>
      <c r="I13" s="5"/>
      <c r="J13" s="5"/>
      <c r="K13" s="5"/>
      <c r="L13" s="5"/>
    </row>
    <row r="14" spans="1:12">
      <c r="A14" s="14" t="s">
        <v>371</v>
      </c>
      <c r="B14" s="12"/>
      <c r="C14" s="12"/>
      <c r="D14" s="5">
        <f t="shared" si="1"/>
        <v>0</v>
      </c>
      <c r="E14" s="5"/>
      <c r="F14" s="5"/>
      <c r="G14" s="5"/>
      <c r="H14" s="5">
        <f t="shared" si="3"/>
        <v>0</v>
      </c>
      <c r="I14" s="5"/>
      <c r="J14" s="5"/>
      <c r="K14" s="5"/>
      <c r="L14" s="5"/>
    </row>
    <row r="15" spans="1:12">
      <c r="A15" s="14" t="s">
        <v>372</v>
      </c>
      <c r="B15" s="12"/>
      <c r="C15" s="12"/>
      <c r="D15" s="5">
        <f t="shared" si="1"/>
        <v>0</v>
      </c>
      <c r="E15" s="5"/>
      <c r="F15" s="5"/>
      <c r="G15" s="5"/>
      <c r="H15" s="5">
        <f t="shared" si="3"/>
        <v>0</v>
      </c>
      <c r="I15" s="5"/>
      <c r="J15" s="5"/>
      <c r="K15" s="5"/>
      <c r="L15" s="5"/>
    </row>
    <row r="16" spans="1:12" ht="25.5">
      <c r="A16" s="11" t="s">
        <v>8</v>
      </c>
      <c r="B16" s="12" t="s">
        <v>88</v>
      </c>
      <c r="C16" s="132" t="s">
        <v>89</v>
      </c>
      <c r="D16" s="5">
        <f t="shared" si="1"/>
        <v>0</v>
      </c>
      <c r="E16" s="5" t="s">
        <v>82</v>
      </c>
      <c r="F16" s="5" t="s">
        <v>82</v>
      </c>
      <c r="G16" s="5" t="s">
        <v>82</v>
      </c>
      <c r="H16" s="5">
        <f>SUM(I16:L16)</f>
        <v>0</v>
      </c>
      <c r="I16" s="5"/>
      <c r="J16" s="5"/>
      <c r="K16" s="5"/>
      <c r="L16" s="5"/>
    </row>
    <row r="17" spans="1:12" ht="25.5">
      <c r="A17" s="11" t="s">
        <v>90</v>
      </c>
      <c r="B17" s="12" t="s">
        <v>91</v>
      </c>
      <c r="C17" s="132" t="s">
        <v>94</v>
      </c>
      <c r="D17" s="5">
        <f t="shared" si="1"/>
        <v>0</v>
      </c>
      <c r="E17" s="5" t="s">
        <v>82</v>
      </c>
      <c r="F17" s="5"/>
      <c r="G17" s="5"/>
      <c r="H17" s="5" t="s">
        <v>82</v>
      </c>
      <c r="I17" s="5"/>
      <c r="J17" s="5"/>
      <c r="K17" s="5"/>
      <c r="L17" s="5"/>
    </row>
    <row r="18" spans="1:12">
      <c r="A18" s="11" t="s">
        <v>92</v>
      </c>
      <c r="B18" s="12" t="s">
        <v>93</v>
      </c>
      <c r="C18" s="12"/>
      <c r="D18" s="5">
        <f t="shared" si="1"/>
        <v>0</v>
      </c>
      <c r="E18" s="5" t="s">
        <v>82</v>
      </c>
      <c r="F18" s="5" t="s">
        <v>82</v>
      </c>
      <c r="G18" s="5" t="s">
        <v>82</v>
      </c>
      <c r="H18" s="5">
        <f>SUM(I18:L18)</f>
        <v>0</v>
      </c>
      <c r="I18" s="5"/>
      <c r="J18" s="5"/>
      <c r="K18" s="5"/>
      <c r="L18" s="5"/>
    </row>
    <row r="19" spans="1:12" ht="31.5">
      <c r="A19" s="131" t="s">
        <v>9</v>
      </c>
      <c r="B19" s="12" t="s">
        <v>95</v>
      </c>
      <c r="C19" s="12" t="s">
        <v>82</v>
      </c>
      <c r="D19" s="5">
        <f t="shared" si="1"/>
        <v>15079700</v>
      </c>
      <c r="E19" s="5">
        <f>E20+E24+E26+E31+E34+E35</f>
        <v>15079700</v>
      </c>
      <c r="F19" s="5">
        <f t="shared" ref="F19:L19" si="4">F20+F24+F26+F31+F34+F35</f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</row>
    <row r="20" spans="1:12" ht="25.5">
      <c r="A20" s="11" t="s">
        <v>96</v>
      </c>
      <c r="B20" s="12" t="s">
        <v>97</v>
      </c>
      <c r="C20" s="12" t="s">
        <v>84</v>
      </c>
      <c r="D20" s="5">
        <f t="shared" si="1"/>
        <v>14100000</v>
      </c>
      <c r="E20" s="5">
        <f>E21+E22+E23</f>
        <v>14100000</v>
      </c>
      <c r="F20" s="5">
        <f t="shared" ref="F20:L20" si="5">F21+F22+F23</f>
        <v>0</v>
      </c>
      <c r="G20" s="5">
        <f t="shared" si="5"/>
        <v>0</v>
      </c>
      <c r="H20" s="5">
        <f t="shared" si="5"/>
        <v>0</v>
      </c>
      <c r="I20" s="5">
        <f t="shared" si="5"/>
        <v>0</v>
      </c>
      <c r="J20" s="5">
        <f t="shared" si="5"/>
        <v>0</v>
      </c>
      <c r="K20" s="5">
        <f t="shared" si="5"/>
        <v>0</v>
      </c>
      <c r="L20" s="5">
        <f t="shared" si="5"/>
        <v>0</v>
      </c>
    </row>
    <row r="21" spans="1:12">
      <c r="A21" s="11" t="s">
        <v>98</v>
      </c>
      <c r="B21" s="12"/>
      <c r="C21" s="12" t="s">
        <v>85</v>
      </c>
      <c r="D21" s="5">
        <f t="shared" si="1"/>
        <v>10838000</v>
      </c>
      <c r="E21" s="5">
        <f>детализация!F10+детализация!F13+детализация!F34</f>
        <v>10838000</v>
      </c>
      <c r="F21" s="5"/>
      <c r="G21" s="5"/>
      <c r="H21" s="5">
        <f t="shared" ref="H21:H39" si="6">SUM(I21:L21)</f>
        <v>0</v>
      </c>
      <c r="I21" s="5"/>
      <c r="J21" s="5"/>
      <c r="K21" s="5"/>
      <c r="L21" s="5"/>
    </row>
    <row r="22" spans="1:12" ht="25.5">
      <c r="A22" s="11" t="s">
        <v>99</v>
      </c>
      <c r="B22" s="12"/>
      <c r="C22" s="12" t="s">
        <v>373</v>
      </c>
      <c r="D22" s="5">
        <f t="shared" si="1"/>
        <v>3240000</v>
      </c>
      <c r="E22" s="5">
        <f>детализация!F11+детализация!F18+детализация!F35</f>
        <v>3240000</v>
      </c>
      <c r="F22" s="5"/>
      <c r="G22" s="5"/>
      <c r="H22" s="5">
        <f t="shared" si="6"/>
        <v>0</v>
      </c>
      <c r="I22" s="5"/>
      <c r="J22" s="5"/>
      <c r="K22" s="5"/>
      <c r="L22" s="5"/>
    </row>
    <row r="23" spans="1:12" ht="38.25">
      <c r="A23" s="11" t="s">
        <v>374</v>
      </c>
      <c r="B23" s="12"/>
      <c r="C23" s="12" t="s">
        <v>86</v>
      </c>
      <c r="D23" s="5">
        <f t="shared" si="1"/>
        <v>22000</v>
      </c>
      <c r="E23" s="5">
        <f>детализация!F14+детализация!F15+детализация!F16</f>
        <v>22000</v>
      </c>
      <c r="F23" s="5"/>
      <c r="G23" s="5"/>
      <c r="H23" s="5">
        <f t="shared" si="6"/>
        <v>0</v>
      </c>
      <c r="I23" s="5"/>
      <c r="J23" s="5"/>
      <c r="K23" s="5"/>
      <c r="L23" s="5"/>
    </row>
    <row r="24" spans="1:12" ht="25.5">
      <c r="A24" s="11" t="s">
        <v>11</v>
      </c>
      <c r="B24" s="12" t="s">
        <v>100</v>
      </c>
      <c r="C24" s="12" t="s">
        <v>108</v>
      </c>
      <c r="D24" s="5">
        <f t="shared" si="1"/>
        <v>0</v>
      </c>
      <c r="E24" s="5"/>
      <c r="F24" s="5"/>
      <c r="G24" s="5"/>
      <c r="H24" s="5">
        <f t="shared" si="6"/>
        <v>0</v>
      </c>
      <c r="I24" s="5"/>
      <c r="J24" s="5"/>
      <c r="K24" s="5"/>
      <c r="L24" s="5"/>
    </row>
    <row r="25" spans="1:12">
      <c r="A25" s="14" t="s">
        <v>10</v>
      </c>
      <c r="B25" s="12"/>
      <c r="C25" s="12"/>
      <c r="D25" s="5">
        <f t="shared" si="1"/>
        <v>0</v>
      </c>
      <c r="E25" s="5"/>
      <c r="F25" s="5"/>
      <c r="G25" s="5"/>
      <c r="H25" s="5">
        <f t="shared" si="6"/>
        <v>0</v>
      </c>
      <c r="I25" s="5"/>
      <c r="J25" s="5"/>
      <c r="K25" s="5"/>
      <c r="L25" s="5"/>
    </row>
    <row r="26" spans="1:12" ht="25.5">
      <c r="A26" s="11" t="s">
        <v>12</v>
      </c>
      <c r="B26" s="12" t="s">
        <v>101</v>
      </c>
      <c r="C26" s="12" t="s">
        <v>375</v>
      </c>
      <c r="D26" s="5">
        <f t="shared" si="1"/>
        <v>0</v>
      </c>
      <c r="E26" s="5">
        <f>E28+E29+E30</f>
        <v>0</v>
      </c>
      <c r="F26" s="5">
        <f t="shared" ref="F26:G26" si="7">F28+F29+F30</f>
        <v>0</v>
      </c>
      <c r="G26" s="5">
        <f t="shared" si="7"/>
        <v>0</v>
      </c>
      <c r="H26" s="5">
        <f t="shared" si="6"/>
        <v>0</v>
      </c>
      <c r="I26" s="5">
        <f>I28+I29+I30</f>
        <v>0</v>
      </c>
      <c r="J26" s="5">
        <f t="shared" ref="J26:L26" si="8">J28+J29+J30</f>
        <v>0</v>
      </c>
      <c r="K26" s="5">
        <f t="shared" si="8"/>
        <v>0</v>
      </c>
      <c r="L26" s="5">
        <f t="shared" si="8"/>
        <v>0</v>
      </c>
    </row>
    <row r="27" spans="1:12">
      <c r="A27" s="14" t="s">
        <v>10</v>
      </c>
      <c r="B27" s="12"/>
      <c r="C27" s="12"/>
      <c r="D27" s="5">
        <f t="shared" si="1"/>
        <v>0</v>
      </c>
      <c r="E27" s="5"/>
      <c r="F27" s="5"/>
      <c r="G27" s="5"/>
      <c r="H27" s="5">
        <f t="shared" si="6"/>
        <v>0</v>
      </c>
      <c r="I27" s="5"/>
      <c r="J27" s="5"/>
      <c r="K27" s="5"/>
      <c r="L27" s="5"/>
    </row>
    <row r="28" spans="1:12" ht="25.5">
      <c r="A28" s="11" t="s">
        <v>376</v>
      </c>
      <c r="B28" s="12"/>
      <c r="C28" s="12" t="s">
        <v>377</v>
      </c>
      <c r="D28" s="5">
        <f t="shared" si="1"/>
        <v>0</v>
      </c>
      <c r="E28" s="5"/>
      <c r="F28" s="5"/>
      <c r="G28" s="5"/>
      <c r="H28" s="5">
        <f t="shared" si="6"/>
        <v>0</v>
      </c>
      <c r="I28" s="5"/>
      <c r="J28" s="5"/>
      <c r="K28" s="5"/>
      <c r="L28" s="5"/>
    </row>
    <row r="29" spans="1:12">
      <c r="A29" s="11" t="s">
        <v>378</v>
      </c>
      <c r="B29" s="12"/>
      <c r="C29" s="12" t="s">
        <v>379</v>
      </c>
      <c r="D29" s="5">
        <f t="shared" si="1"/>
        <v>0</v>
      </c>
      <c r="E29" s="5"/>
      <c r="F29" s="5"/>
      <c r="G29" s="5"/>
      <c r="H29" s="5">
        <f t="shared" si="6"/>
        <v>0</v>
      </c>
      <c r="I29" s="5"/>
      <c r="J29" s="5"/>
      <c r="K29" s="5"/>
      <c r="L29" s="5"/>
    </row>
    <row r="30" spans="1:12">
      <c r="A30" s="11" t="s">
        <v>380</v>
      </c>
      <c r="B30" s="12"/>
      <c r="C30" s="12" t="s">
        <v>381</v>
      </c>
      <c r="D30" s="5">
        <f t="shared" si="1"/>
        <v>0</v>
      </c>
      <c r="E30" s="5"/>
      <c r="F30" s="5"/>
      <c r="G30" s="5"/>
      <c r="H30" s="5">
        <f t="shared" si="6"/>
        <v>0</v>
      </c>
      <c r="I30" s="5"/>
      <c r="J30" s="5"/>
      <c r="K30" s="5"/>
      <c r="L30" s="5"/>
    </row>
    <row r="31" spans="1:12" ht="25.5">
      <c r="A31" s="11" t="s">
        <v>13</v>
      </c>
      <c r="B31" s="12" t="s">
        <v>102</v>
      </c>
      <c r="C31" s="12" t="s">
        <v>382</v>
      </c>
      <c r="D31" s="5">
        <f t="shared" si="1"/>
        <v>0</v>
      </c>
      <c r="E31" s="5"/>
      <c r="F31" s="5"/>
      <c r="G31" s="5"/>
      <c r="H31" s="5">
        <f t="shared" si="6"/>
        <v>0</v>
      </c>
      <c r="I31" s="5"/>
      <c r="J31" s="5"/>
      <c r="K31" s="5"/>
      <c r="L31" s="5"/>
    </row>
    <row r="32" spans="1:12" ht="25.5">
      <c r="A32" s="11" t="s">
        <v>103</v>
      </c>
      <c r="B32" s="12" t="s">
        <v>104</v>
      </c>
      <c r="C32" s="12" t="s">
        <v>383</v>
      </c>
      <c r="D32" s="5">
        <f t="shared" si="1"/>
        <v>0</v>
      </c>
      <c r="E32" s="5"/>
      <c r="F32" s="5"/>
      <c r="G32" s="5"/>
      <c r="H32" s="5">
        <f t="shared" si="6"/>
        <v>0</v>
      </c>
      <c r="I32" s="5"/>
      <c r="J32" s="5"/>
      <c r="K32" s="5"/>
      <c r="L32" s="5"/>
    </row>
    <row r="33" spans="1:12" ht="25.5">
      <c r="A33" s="133" t="s">
        <v>105</v>
      </c>
      <c r="B33" s="13" t="s">
        <v>106</v>
      </c>
      <c r="C33" s="12" t="s">
        <v>82</v>
      </c>
      <c r="D33" s="5">
        <f t="shared" si="1"/>
        <v>979700</v>
      </c>
      <c r="E33" s="5">
        <f>E34+E35</f>
        <v>979700</v>
      </c>
      <c r="F33" s="5"/>
      <c r="G33" s="5"/>
      <c r="H33" s="5">
        <f t="shared" si="6"/>
        <v>0</v>
      </c>
      <c r="I33" s="5"/>
      <c r="J33" s="5"/>
      <c r="K33" s="5"/>
      <c r="L33" s="5"/>
    </row>
    <row r="34" spans="1:12" ht="39">
      <c r="A34" s="134" t="s">
        <v>384</v>
      </c>
      <c r="B34" s="12"/>
      <c r="C34" s="12" t="s">
        <v>385</v>
      </c>
      <c r="D34" s="5">
        <f t="shared" si="1"/>
        <v>0</v>
      </c>
      <c r="E34" s="5"/>
      <c r="F34" s="5"/>
      <c r="G34" s="5"/>
      <c r="H34" s="5">
        <f t="shared" si="6"/>
        <v>0</v>
      </c>
      <c r="I34" s="5"/>
      <c r="J34" s="5"/>
      <c r="K34" s="5"/>
      <c r="L34" s="5"/>
    </row>
    <row r="35" spans="1:12" ht="39">
      <c r="A35" s="135" t="s">
        <v>386</v>
      </c>
      <c r="B35" s="12"/>
      <c r="C35" s="12" t="s">
        <v>387</v>
      </c>
      <c r="D35" s="5">
        <f t="shared" si="1"/>
        <v>979700</v>
      </c>
      <c r="E35" s="157">
        <f>детализация!F19+детализация!F20+детализация!F21+детализация!F22+детализация!F23+детализация!F24+детализация!F25+детализация!F26+детализация!F27+детализация!F28+детализация!F29+детализация!F30+детализация!F32</f>
        <v>979700</v>
      </c>
      <c r="F35" s="5"/>
      <c r="G35" s="5"/>
      <c r="H35" s="5">
        <f t="shared" si="6"/>
        <v>0</v>
      </c>
      <c r="I35" s="5"/>
      <c r="J35" s="5"/>
      <c r="K35" s="5"/>
      <c r="L35" s="5">
        <f>детализация!F37+детализация!F38+детализация!F39</f>
        <v>0</v>
      </c>
    </row>
    <row r="36" spans="1:12">
      <c r="A36" s="136" t="s">
        <v>14</v>
      </c>
      <c r="B36" s="12" t="s">
        <v>109</v>
      </c>
      <c r="C36" s="12" t="s">
        <v>82</v>
      </c>
      <c r="D36" s="5">
        <f t="shared" si="1"/>
        <v>84184.01</v>
      </c>
      <c r="E36" s="5">
        <f>E37+E38</f>
        <v>504.5</v>
      </c>
      <c r="F36" s="5">
        <f t="shared" ref="F36:L36" si="9">F37+F38</f>
        <v>0</v>
      </c>
      <c r="G36" s="5">
        <f t="shared" si="9"/>
        <v>0</v>
      </c>
      <c r="H36" s="5">
        <f t="shared" si="9"/>
        <v>83679.509999999995</v>
      </c>
      <c r="I36" s="5">
        <f t="shared" si="9"/>
        <v>0</v>
      </c>
      <c r="J36" s="5">
        <f t="shared" si="9"/>
        <v>0</v>
      </c>
      <c r="K36" s="5">
        <f t="shared" si="9"/>
        <v>0</v>
      </c>
      <c r="L36" s="5">
        <f t="shared" si="9"/>
        <v>83679.509999999995</v>
      </c>
    </row>
    <row r="37" spans="1:12" ht="25.5">
      <c r="A37" s="11" t="s">
        <v>99</v>
      </c>
      <c r="B37" s="12"/>
      <c r="C37" s="12" t="s">
        <v>373</v>
      </c>
      <c r="D37" s="5">
        <f t="shared" si="1"/>
        <v>504.5</v>
      </c>
      <c r="E37" s="5">
        <v>504.5</v>
      </c>
      <c r="F37" s="5"/>
      <c r="G37" s="5"/>
      <c r="H37" s="5">
        <f t="shared" si="6"/>
        <v>0</v>
      </c>
      <c r="I37" s="5"/>
      <c r="J37" s="5"/>
      <c r="K37" s="5"/>
      <c r="L37" s="5"/>
    </row>
    <row r="38" spans="1:12" ht="39">
      <c r="A38" s="135" t="s">
        <v>386</v>
      </c>
      <c r="B38" s="12"/>
      <c r="C38" s="12" t="s">
        <v>387</v>
      </c>
      <c r="D38" s="5">
        <f t="shared" si="1"/>
        <v>83679.509999999995</v>
      </c>
      <c r="E38" s="5"/>
      <c r="F38" s="5"/>
      <c r="G38" s="5"/>
      <c r="H38" s="5">
        <f t="shared" si="6"/>
        <v>83679.509999999995</v>
      </c>
      <c r="I38" s="5"/>
      <c r="J38" s="5"/>
      <c r="K38" s="5"/>
      <c r="L38" s="5">
        <v>83679.509999999995</v>
      </c>
    </row>
    <row r="39" spans="1:12">
      <c r="A39" s="136" t="s">
        <v>15</v>
      </c>
      <c r="B39" s="12" t="s">
        <v>110</v>
      </c>
      <c r="C39" s="12" t="s">
        <v>82</v>
      </c>
      <c r="D39" s="5">
        <f t="shared" si="1"/>
        <v>0</v>
      </c>
      <c r="E39" s="5"/>
      <c r="F39" s="5"/>
      <c r="G39" s="5"/>
      <c r="H39" s="5">
        <f t="shared" si="6"/>
        <v>0</v>
      </c>
      <c r="I39" s="5"/>
      <c r="J39" s="5"/>
      <c r="K39" s="5"/>
      <c r="L39" s="5"/>
    </row>
    <row r="40" spans="1:12" ht="30.75" customHeight="1">
      <c r="A40" s="234" t="s">
        <v>111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</row>
    <row r="41" spans="1:12">
      <c r="A41" s="6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</row>
    <row r="42" spans="1:12">
      <c r="A42" s="6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mergeCells count="7">
    <mergeCell ref="A40:L40"/>
    <mergeCell ref="A5:A6"/>
    <mergeCell ref="B5:B6"/>
    <mergeCell ref="C5:C6"/>
    <mergeCell ref="D5:D6"/>
    <mergeCell ref="E5:H5"/>
    <mergeCell ref="I5:L5"/>
  </mergeCells>
  <pageMargins left="0.31496062992125984" right="0" top="0.35433070866141736" bottom="0.35433070866141736" header="0.11811023622047245" footer="0.11811023622047245"/>
  <pageSetup paperSize="9" scale="85" orientation="landscape" r:id="rId1"/>
  <headerFoot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>
      <selection activeCell="F32" sqref="F19:F32"/>
    </sheetView>
  </sheetViews>
  <sheetFormatPr defaultRowHeight="15"/>
  <cols>
    <col min="1" max="1" width="38" style="16" customWidth="1"/>
    <col min="2" max="2" width="7.140625" style="16" customWidth="1"/>
    <col min="3" max="3" width="10.42578125" style="16" customWidth="1"/>
    <col min="4" max="4" width="6.85546875" style="16" customWidth="1"/>
    <col min="5" max="5" width="7.28515625" style="16" customWidth="1"/>
    <col min="6" max="6" width="15.85546875" style="16" customWidth="1"/>
    <col min="7" max="7" width="20.140625" style="16" customWidth="1"/>
    <col min="8" max="11" width="20.85546875" style="16" customWidth="1"/>
    <col min="12" max="256" width="9.140625" style="16"/>
    <col min="257" max="257" width="38" style="16" customWidth="1"/>
    <col min="258" max="258" width="7.140625" style="16" customWidth="1"/>
    <col min="259" max="259" width="10.42578125" style="16" customWidth="1"/>
    <col min="260" max="260" width="6.85546875" style="16" customWidth="1"/>
    <col min="261" max="261" width="7.28515625" style="16" customWidth="1"/>
    <col min="262" max="262" width="15.85546875" style="16" customWidth="1"/>
    <col min="263" max="263" width="20.140625" style="16" customWidth="1"/>
    <col min="264" max="267" width="20.85546875" style="16" customWidth="1"/>
    <col min="268" max="512" width="9.140625" style="16"/>
    <col min="513" max="513" width="38" style="16" customWidth="1"/>
    <col min="514" max="514" width="7.140625" style="16" customWidth="1"/>
    <col min="515" max="515" width="10.42578125" style="16" customWidth="1"/>
    <col min="516" max="516" width="6.85546875" style="16" customWidth="1"/>
    <col min="517" max="517" width="7.28515625" style="16" customWidth="1"/>
    <col min="518" max="518" width="15.85546875" style="16" customWidth="1"/>
    <col min="519" max="519" width="20.140625" style="16" customWidth="1"/>
    <col min="520" max="523" width="20.85546875" style="16" customWidth="1"/>
    <col min="524" max="768" width="9.140625" style="16"/>
    <col min="769" max="769" width="38" style="16" customWidth="1"/>
    <col min="770" max="770" width="7.140625" style="16" customWidth="1"/>
    <col min="771" max="771" width="10.42578125" style="16" customWidth="1"/>
    <col min="772" max="772" width="6.85546875" style="16" customWidth="1"/>
    <col min="773" max="773" width="7.28515625" style="16" customWidth="1"/>
    <col min="774" max="774" width="15.85546875" style="16" customWidth="1"/>
    <col min="775" max="775" width="20.140625" style="16" customWidth="1"/>
    <col min="776" max="779" width="20.85546875" style="16" customWidth="1"/>
    <col min="780" max="1024" width="9.140625" style="16"/>
    <col min="1025" max="1025" width="38" style="16" customWidth="1"/>
    <col min="1026" max="1026" width="7.140625" style="16" customWidth="1"/>
    <col min="1027" max="1027" width="10.42578125" style="16" customWidth="1"/>
    <col min="1028" max="1028" width="6.85546875" style="16" customWidth="1"/>
    <col min="1029" max="1029" width="7.28515625" style="16" customWidth="1"/>
    <col min="1030" max="1030" width="15.85546875" style="16" customWidth="1"/>
    <col min="1031" max="1031" width="20.140625" style="16" customWidth="1"/>
    <col min="1032" max="1035" width="20.85546875" style="16" customWidth="1"/>
    <col min="1036" max="1280" width="9.140625" style="16"/>
    <col min="1281" max="1281" width="38" style="16" customWidth="1"/>
    <col min="1282" max="1282" width="7.140625" style="16" customWidth="1"/>
    <col min="1283" max="1283" width="10.42578125" style="16" customWidth="1"/>
    <col min="1284" max="1284" width="6.85546875" style="16" customWidth="1"/>
    <col min="1285" max="1285" width="7.28515625" style="16" customWidth="1"/>
    <col min="1286" max="1286" width="15.85546875" style="16" customWidth="1"/>
    <col min="1287" max="1287" width="20.140625" style="16" customWidth="1"/>
    <col min="1288" max="1291" width="20.85546875" style="16" customWidth="1"/>
    <col min="1292" max="1536" width="9.140625" style="16"/>
    <col min="1537" max="1537" width="38" style="16" customWidth="1"/>
    <col min="1538" max="1538" width="7.140625" style="16" customWidth="1"/>
    <col min="1539" max="1539" width="10.42578125" style="16" customWidth="1"/>
    <col min="1540" max="1540" width="6.85546875" style="16" customWidth="1"/>
    <col min="1541" max="1541" width="7.28515625" style="16" customWidth="1"/>
    <col min="1542" max="1542" width="15.85546875" style="16" customWidth="1"/>
    <col min="1543" max="1543" width="20.140625" style="16" customWidth="1"/>
    <col min="1544" max="1547" width="20.85546875" style="16" customWidth="1"/>
    <col min="1548" max="1792" width="9.140625" style="16"/>
    <col min="1793" max="1793" width="38" style="16" customWidth="1"/>
    <col min="1794" max="1794" width="7.140625" style="16" customWidth="1"/>
    <col min="1795" max="1795" width="10.42578125" style="16" customWidth="1"/>
    <col min="1796" max="1796" width="6.85546875" style="16" customWidth="1"/>
    <col min="1797" max="1797" width="7.28515625" style="16" customWidth="1"/>
    <col min="1798" max="1798" width="15.85546875" style="16" customWidth="1"/>
    <col min="1799" max="1799" width="20.140625" style="16" customWidth="1"/>
    <col min="1800" max="1803" width="20.85546875" style="16" customWidth="1"/>
    <col min="1804" max="2048" width="9.140625" style="16"/>
    <col min="2049" max="2049" width="38" style="16" customWidth="1"/>
    <col min="2050" max="2050" width="7.140625" style="16" customWidth="1"/>
    <col min="2051" max="2051" width="10.42578125" style="16" customWidth="1"/>
    <col min="2052" max="2052" width="6.85546875" style="16" customWidth="1"/>
    <col min="2053" max="2053" width="7.28515625" style="16" customWidth="1"/>
    <col min="2054" max="2054" width="15.85546875" style="16" customWidth="1"/>
    <col min="2055" max="2055" width="20.140625" style="16" customWidth="1"/>
    <col min="2056" max="2059" width="20.85546875" style="16" customWidth="1"/>
    <col min="2060" max="2304" width="9.140625" style="16"/>
    <col min="2305" max="2305" width="38" style="16" customWidth="1"/>
    <col min="2306" max="2306" width="7.140625" style="16" customWidth="1"/>
    <col min="2307" max="2307" width="10.42578125" style="16" customWidth="1"/>
    <col min="2308" max="2308" width="6.85546875" style="16" customWidth="1"/>
    <col min="2309" max="2309" width="7.28515625" style="16" customWidth="1"/>
    <col min="2310" max="2310" width="15.85546875" style="16" customWidth="1"/>
    <col min="2311" max="2311" width="20.140625" style="16" customWidth="1"/>
    <col min="2312" max="2315" width="20.85546875" style="16" customWidth="1"/>
    <col min="2316" max="2560" width="9.140625" style="16"/>
    <col min="2561" max="2561" width="38" style="16" customWidth="1"/>
    <col min="2562" max="2562" width="7.140625" style="16" customWidth="1"/>
    <col min="2563" max="2563" width="10.42578125" style="16" customWidth="1"/>
    <col min="2564" max="2564" width="6.85546875" style="16" customWidth="1"/>
    <col min="2565" max="2565" width="7.28515625" style="16" customWidth="1"/>
    <col min="2566" max="2566" width="15.85546875" style="16" customWidth="1"/>
    <col min="2567" max="2567" width="20.140625" style="16" customWidth="1"/>
    <col min="2568" max="2571" width="20.85546875" style="16" customWidth="1"/>
    <col min="2572" max="2816" width="9.140625" style="16"/>
    <col min="2817" max="2817" width="38" style="16" customWidth="1"/>
    <col min="2818" max="2818" width="7.140625" style="16" customWidth="1"/>
    <col min="2819" max="2819" width="10.42578125" style="16" customWidth="1"/>
    <col min="2820" max="2820" width="6.85546875" style="16" customWidth="1"/>
    <col min="2821" max="2821" width="7.28515625" style="16" customWidth="1"/>
    <col min="2822" max="2822" width="15.85546875" style="16" customWidth="1"/>
    <col min="2823" max="2823" width="20.140625" style="16" customWidth="1"/>
    <col min="2824" max="2827" width="20.85546875" style="16" customWidth="1"/>
    <col min="2828" max="3072" width="9.140625" style="16"/>
    <col min="3073" max="3073" width="38" style="16" customWidth="1"/>
    <col min="3074" max="3074" width="7.140625" style="16" customWidth="1"/>
    <col min="3075" max="3075" width="10.42578125" style="16" customWidth="1"/>
    <col min="3076" max="3076" width="6.85546875" style="16" customWidth="1"/>
    <col min="3077" max="3077" width="7.28515625" style="16" customWidth="1"/>
    <col min="3078" max="3078" width="15.85546875" style="16" customWidth="1"/>
    <col min="3079" max="3079" width="20.140625" style="16" customWidth="1"/>
    <col min="3080" max="3083" width="20.85546875" style="16" customWidth="1"/>
    <col min="3084" max="3328" width="9.140625" style="16"/>
    <col min="3329" max="3329" width="38" style="16" customWidth="1"/>
    <col min="3330" max="3330" width="7.140625" style="16" customWidth="1"/>
    <col min="3331" max="3331" width="10.42578125" style="16" customWidth="1"/>
    <col min="3332" max="3332" width="6.85546875" style="16" customWidth="1"/>
    <col min="3333" max="3333" width="7.28515625" style="16" customWidth="1"/>
    <col min="3334" max="3334" width="15.85546875" style="16" customWidth="1"/>
    <col min="3335" max="3335" width="20.140625" style="16" customWidth="1"/>
    <col min="3336" max="3339" width="20.85546875" style="16" customWidth="1"/>
    <col min="3340" max="3584" width="9.140625" style="16"/>
    <col min="3585" max="3585" width="38" style="16" customWidth="1"/>
    <col min="3586" max="3586" width="7.140625" style="16" customWidth="1"/>
    <col min="3587" max="3587" width="10.42578125" style="16" customWidth="1"/>
    <col min="3588" max="3588" width="6.85546875" style="16" customWidth="1"/>
    <col min="3589" max="3589" width="7.28515625" style="16" customWidth="1"/>
    <col min="3590" max="3590" width="15.85546875" style="16" customWidth="1"/>
    <col min="3591" max="3591" width="20.140625" style="16" customWidth="1"/>
    <col min="3592" max="3595" width="20.85546875" style="16" customWidth="1"/>
    <col min="3596" max="3840" width="9.140625" style="16"/>
    <col min="3841" max="3841" width="38" style="16" customWidth="1"/>
    <col min="3842" max="3842" width="7.140625" style="16" customWidth="1"/>
    <col min="3843" max="3843" width="10.42578125" style="16" customWidth="1"/>
    <col min="3844" max="3844" width="6.85546875" style="16" customWidth="1"/>
    <col min="3845" max="3845" width="7.28515625" style="16" customWidth="1"/>
    <col min="3846" max="3846" width="15.85546875" style="16" customWidth="1"/>
    <col min="3847" max="3847" width="20.140625" style="16" customWidth="1"/>
    <col min="3848" max="3851" width="20.85546875" style="16" customWidth="1"/>
    <col min="3852" max="4096" width="9.140625" style="16"/>
    <col min="4097" max="4097" width="38" style="16" customWidth="1"/>
    <col min="4098" max="4098" width="7.140625" style="16" customWidth="1"/>
    <col min="4099" max="4099" width="10.42578125" style="16" customWidth="1"/>
    <col min="4100" max="4100" width="6.85546875" style="16" customWidth="1"/>
    <col min="4101" max="4101" width="7.28515625" style="16" customWidth="1"/>
    <col min="4102" max="4102" width="15.85546875" style="16" customWidth="1"/>
    <col min="4103" max="4103" width="20.140625" style="16" customWidth="1"/>
    <col min="4104" max="4107" width="20.85546875" style="16" customWidth="1"/>
    <col min="4108" max="4352" width="9.140625" style="16"/>
    <col min="4353" max="4353" width="38" style="16" customWidth="1"/>
    <col min="4354" max="4354" width="7.140625" style="16" customWidth="1"/>
    <col min="4355" max="4355" width="10.42578125" style="16" customWidth="1"/>
    <col min="4356" max="4356" width="6.85546875" style="16" customWidth="1"/>
    <col min="4357" max="4357" width="7.28515625" style="16" customWidth="1"/>
    <col min="4358" max="4358" width="15.85546875" style="16" customWidth="1"/>
    <col min="4359" max="4359" width="20.140625" style="16" customWidth="1"/>
    <col min="4360" max="4363" width="20.85546875" style="16" customWidth="1"/>
    <col min="4364" max="4608" width="9.140625" style="16"/>
    <col min="4609" max="4609" width="38" style="16" customWidth="1"/>
    <col min="4610" max="4610" width="7.140625" style="16" customWidth="1"/>
    <col min="4611" max="4611" width="10.42578125" style="16" customWidth="1"/>
    <col min="4612" max="4612" width="6.85546875" style="16" customWidth="1"/>
    <col min="4613" max="4613" width="7.28515625" style="16" customWidth="1"/>
    <col min="4614" max="4614" width="15.85546875" style="16" customWidth="1"/>
    <col min="4615" max="4615" width="20.140625" style="16" customWidth="1"/>
    <col min="4616" max="4619" width="20.85546875" style="16" customWidth="1"/>
    <col min="4620" max="4864" width="9.140625" style="16"/>
    <col min="4865" max="4865" width="38" style="16" customWidth="1"/>
    <col min="4866" max="4866" width="7.140625" style="16" customWidth="1"/>
    <col min="4867" max="4867" width="10.42578125" style="16" customWidth="1"/>
    <col min="4868" max="4868" width="6.85546875" style="16" customWidth="1"/>
    <col min="4869" max="4869" width="7.28515625" style="16" customWidth="1"/>
    <col min="4870" max="4870" width="15.85546875" style="16" customWidth="1"/>
    <col min="4871" max="4871" width="20.140625" style="16" customWidth="1"/>
    <col min="4872" max="4875" width="20.85546875" style="16" customWidth="1"/>
    <col min="4876" max="5120" width="9.140625" style="16"/>
    <col min="5121" max="5121" width="38" style="16" customWidth="1"/>
    <col min="5122" max="5122" width="7.140625" style="16" customWidth="1"/>
    <col min="5123" max="5123" width="10.42578125" style="16" customWidth="1"/>
    <col min="5124" max="5124" width="6.85546875" style="16" customWidth="1"/>
    <col min="5125" max="5125" width="7.28515625" style="16" customWidth="1"/>
    <col min="5126" max="5126" width="15.85546875" style="16" customWidth="1"/>
    <col min="5127" max="5127" width="20.140625" style="16" customWidth="1"/>
    <col min="5128" max="5131" width="20.85546875" style="16" customWidth="1"/>
    <col min="5132" max="5376" width="9.140625" style="16"/>
    <col min="5377" max="5377" width="38" style="16" customWidth="1"/>
    <col min="5378" max="5378" width="7.140625" style="16" customWidth="1"/>
    <col min="5379" max="5379" width="10.42578125" style="16" customWidth="1"/>
    <col min="5380" max="5380" width="6.85546875" style="16" customWidth="1"/>
    <col min="5381" max="5381" width="7.28515625" style="16" customWidth="1"/>
    <col min="5382" max="5382" width="15.85546875" style="16" customWidth="1"/>
    <col min="5383" max="5383" width="20.140625" style="16" customWidth="1"/>
    <col min="5384" max="5387" width="20.85546875" style="16" customWidth="1"/>
    <col min="5388" max="5632" width="9.140625" style="16"/>
    <col min="5633" max="5633" width="38" style="16" customWidth="1"/>
    <col min="5634" max="5634" width="7.140625" style="16" customWidth="1"/>
    <col min="5635" max="5635" width="10.42578125" style="16" customWidth="1"/>
    <col min="5636" max="5636" width="6.85546875" style="16" customWidth="1"/>
    <col min="5637" max="5637" width="7.28515625" style="16" customWidth="1"/>
    <col min="5638" max="5638" width="15.85546875" style="16" customWidth="1"/>
    <col min="5639" max="5639" width="20.140625" style="16" customWidth="1"/>
    <col min="5640" max="5643" width="20.85546875" style="16" customWidth="1"/>
    <col min="5644" max="5888" width="9.140625" style="16"/>
    <col min="5889" max="5889" width="38" style="16" customWidth="1"/>
    <col min="5890" max="5890" width="7.140625" style="16" customWidth="1"/>
    <col min="5891" max="5891" width="10.42578125" style="16" customWidth="1"/>
    <col min="5892" max="5892" width="6.85546875" style="16" customWidth="1"/>
    <col min="5893" max="5893" width="7.28515625" style="16" customWidth="1"/>
    <col min="5894" max="5894" width="15.85546875" style="16" customWidth="1"/>
    <col min="5895" max="5895" width="20.140625" style="16" customWidth="1"/>
    <col min="5896" max="5899" width="20.85546875" style="16" customWidth="1"/>
    <col min="5900" max="6144" width="9.140625" style="16"/>
    <col min="6145" max="6145" width="38" style="16" customWidth="1"/>
    <col min="6146" max="6146" width="7.140625" style="16" customWidth="1"/>
    <col min="6147" max="6147" width="10.42578125" style="16" customWidth="1"/>
    <col min="6148" max="6148" width="6.85546875" style="16" customWidth="1"/>
    <col min="6149" max="6149" width="7.28515625" style="16" customWidth="1"/>
    <col min="6150" max="6150" width="15.85546875" style="16" customWidth="1"/>
    <col min="6151" max="6151" width="20.140625" style="16" customWidth="1"/>
    <col min="6152" max="6155" width="20.85546875" style="16" customWidth="1"/>
    <col min="6156" max="6400" width="9.140625" style="16"/>
    <col min="6401" max="6401" width="38" style="16" customWidth="1"/>
    <col min="6402" max="6402" width="7.140625" style="16" customWidth="1"/>
    <col min="6403" max="6403" width="10.42578125" style="16" customWidth="1"/>
    <col min="6404" max="6404" width="6.85546875" style="16" customWidth="1"/>
    <col min="6405" max="6405" width="7.28515625" style="16" customWidth="1"/>
    <col min="6406" max="6406" width="15.85546875" style="16" customWidth="1"/>
    <col min="6407" max="6407" width="20.140625" style="16" customWidth="1"/>
    <col min="6408" max="6411" width="20.85546875" style="16" customWidth="1"/>
    <col min="6412" max="6656" width="9.140625" style="16"/>
    <col min="6657" max="6657" width="38" style="16" customWidth="1"/>
    <col min="6658" max="6658" width="7.140625" style="16" customWidth="1"/>
    <col min="6659" max="6659" width="10.42578125" style="16" customWidth="1"/>
    <col min="6660" max="6660" width="6.85546875" style="16" customWidth="1"/>
    <col min="6661" max="6661" width="7.28515625" style="16" customWidth="1"/>
    <col min="6662" max="6662" width="15.85546875" style="16" customWidth="1"/>
    <col min="6663" max="6663" width="20.140625" style="16" customWidth="1"/>
    <col min="6664" max="6667" width="20.85546875" style="16" customWidth="1"/>
    <col min="6668" max="6912" width="9.140625" style="16"/>
    <col min="6913" max="6913" width="38" style="16" customWidth="1"/>
    <col min="6914" max="6914" width="7.140625" style="16" customWidth="1"/>
    <col min="6915" max="6915" width="10.42578125" style="16" customWidth="1"/>
    <col min="6916" max="6916" width="6.85546875" style="16" customWidth="1"/>
    <col min="6917" max="6917" width="7.28515625" style="16" customWidth="1"/>
    <col min="6918" max="6918" width="15.85546875" style="16" customWidth="1"/>
    <col min="6919" max="6919" width="20.140625" style="16" customWidth="1"/>
    <col min="6920" max="6923" width="20.85546875" style="16" customWidth="1"/>
    <col min="6924" max="7168" width="9.140625" style="16"/>
    <col min="7169" max="7169" width="38" style="16" customWidth="1"/>
    <col min="7170" max="7170" width="7.140625" style="16" customWidth="1"/>
    <col min="7171" max="7171" width="10.42578125" style="16" customWidth="1"/>
    <col min="7172" max="7172" width="6.85546875" style="16" customWidth="1"/>
    <col min="7173" max="7173" width="7.28515625" style="16" customWidth="1"/>
    <col min="7174" max="7174" width="15.85546875" style="16" customWidth="1"/>
    <col min="7175" max="7175" width="20.140625" style="16" customWidth="1"/>
    <col min="7176" max="7179" width="20.85546875" style="16" customWidth="1"/>
    <col min="7180" max="7424" width="9.140625" style="16"/>
    <col min="7425" max="7425" width="38" style="16" customWidth="1"/>
    <col min="7426" max="7426" width="7.140625" style="16" customWidth="1"/>
    <col min="7427" max="7427" width="10.42578125" style="16" customWidth="1"/>
    <col min="7428" max="7428" width="6.85546875" style="16" customWidth="1"/>
    <col min="7429" max="7429" width="7.28515625" style="16" customWidth="1"/>
    <col min="7430" max="7430" width="15.85546875" style="16" customWidth="1"/>
    <col min="7431" max="7431" width="20.140625" style="16" customWidth="1"/>
    <col min="7432" max="7435" width="20.85546875" style="16" customWidth="1"/>
    <col min="7436" max="7680" width="9.140625" style="16"/>
    <col min="7681" max="7681" width="38" style="16" customWidth="1"/>
    <col min="7682" max="7682" width="7.140625" style="16" customWidth="1"/>
    <col min="7683" max="7683" width="10.42578125" style="16" customWidth="1"/>
    <col min="7684" max="7684" width="6.85546875" style="16" customWidth="1"/>
    <col min="7685" max="7685" width="7.28515625" style="16" customWidth="1"/>
    <col min="7686" max="7686" width="15.85546875" style="16" customWidth="1"/>
    <col min="7687" max="7687" width="20.140625" style="16" customWidth="1"/>
    <col min="7688" max="7691" width="20.85546875" style="16" customWidth="1"/>
    <col min="7692" max="7936" width="9.140625" style="16"/>
    <col min="7937" max="7937" width="38" style="16" customWidth="1"/>
    <col min="7938" max="7938" width="7.140625" style="16" customWidth="1"/>
    <col min="7939" max="7939" width="10.42578125" style="16" customWidth="1"/>
    <col min="7940" max="7940" width="6.85546875" style="16" customWidth="1"/>
    <col min="7941" max="7941" width="7.28515625" style="16" customWidth="1"/>
    <col min="7942" max="7942" width="15.85546875" style="16" customWidth="1"/>
    <col min="7943" max="7943" width="20.140625" style="16" customWidth="1"/>
    <col min="7944" max="7947" width="20.85546875" style="16" customWidth="1"/>
    <col min="7948" max="8192" width="9.140625" style="16"/>
    <col min="8193" max="8193" width="38" style="16" customWidth="1"/>
    <col min="8194" max="8194" width="7.140625" style="16" customWidth="1"/>
    <col min="8195" max="8195" width="10.42578125" style="16" customWidth="1"/>
    <col min="8196" max="8196" width="6.85546875" style="16" customWidth="1"/>
    <col min="8197" max="8197" width="7.28515625" style="16" customWidth="1"/>
    <col min="8198" max="8198" width="15.85546875" style="16" customWidth="1"/>
    <col min="8199" max="8199" width="20.140625" style="16" customWidth="1"/>
    <col min="8200" max="8203" width="20.85546875" style="16" customWidth="1"/>
    <col min="8204" max="8448" width="9.140625" style="16"/>
    <col min="8449" max="8449" width="38" style="16" customWidth="1"/>
    <col min="8450" max="8450" width="7.140625" style="16" customWidth="1"/>
    <col min="8451" max="8451" width="10.42578125" style="16" customWidth="1"/>
    <col min="8452" max="8452" width="6.85546875" style="16" customWidth="1"/>
    <col min="8453" max="8453" width="7.28515625" style="16" customWidth="1"/>
    <col min="8454" max="8454" width="15.85546875" style="16" customWidth="1"/>
    <col min="8455" max="8455" width="20.140625" style="16" customWidth="1"/>
    <col min="8456" max="8459" width="20.85546875" style="16" customWidth="1"/>
    <col min="8460" max="8704" width="9.140625" style="16"/>
    <col min="8705" max="8705" width="38" style="16" customWidth="1"/>
    <col min="8706" max="8706" width="7.140625" style="16" customWidth="1"/>
    <col min="8707" max="8707" width="10.42578125" style="16" customWidth="1"/>
    <col min="8708" max="8708" width="6.85546875" style="16" customWidth="1"/>
    <col min="8709" max="8709" width="7.28515625" style="16" customWidth="1"/>
    <col min="8710" max="8710" width="15.85546875" style="16" customWidth="1"/>
    <col min="8711" max="8711" width="20.140625" style="16" customWidth="1"/>
    <col min="8712" max="8715" width="20.85546875" style="16" customWidth="1"/>
    <col min="8716" max="8960" width="9.140625" style="16"/>
    <col min="8961" max="8961" width="38" style="16" customWidth="1"/>
    <col min="8962" max="8962" width="7.140625" style="16" customWidth="1"/>
    <col min="8963" max="8963" width="10.42578125" style="16" customWidth="1"/>
    <col min="8964" max="8964" width="6.85546875" style="16" customWidth="1"/>
    <col min="8965" max="8965" width="7.28515625" style="16" customWidth="1"/>
    <col min="8966" max="8966" width="15.85546875" style="16" customWidth="1"/>
    <col min="8967" max="8967" width="20.140625" style="16" customWidth="1"/>
    <col min="8968" max="8971" width="20.85546875" style="16" customWidth="1"/>
    <col min="8972" max="9216" width="9.140625" style="16"/>
    <col min="9217" max="9217" width="38" style="16" customWidth="1"/>
    <col min="9218" max="9218" width="7.140625" style="16" customWidth="1"/>
    <col min="9219" max="9219" width="10.42578125" style="16" customWidth="1"/>
    <col min="9220" max="9220" width="6.85546875" style="16" customWidth="1"/>
    <col min="9221" max="9221" width="7.28515625" style="16" customWidth="1"/>
    <col min="9222" max="9222" width="15.85546875" style="16" customWidth="1"/>
    <col min="9223" max="9223" width="20.140625" style="16" customWidth="1"/>
    <col min="9224" max="9227" width="20.85546875" style="16" customWidth="1"/>
    <col min="9228" max="9472" width="9.140625" style="16"/>
    <col min="9473" max="9473" width="38" style="16" customWidth="1"/>
    <col min="9474" max="9474" width="7.140625" style="16" customWidth="1"/>
    <col min="9475" max="9475" width="10.42578125" style="16" customWidth="1"/>
    <col min="9476" max="9476" width="6.85546875" style="16" customWidth="1"/>
    <col min="9477" max="9477" width="7.28515625" style="16" customWidth="1"/>
    <col min="9478" max="9478" width="15.85546875" style="16" customWidth="1"/>
    <col min="9479" max="9479" width="20.140625" style="16" customWidth="1"/>
    <col min="9480" max="9483" width="20.85546875" style="16" customWidth="1"/>
    <col min="9484" max="9728" width="9.140625" style="16"/>
    <col min="9729" max="9729" width="38" style="16" customWidth="1"/>
    <col min="9730" max="9730" width="7.140625" style="16" customWidth="1"/>
    <col min="9731" max="9731" width="10.42578125" style="16" customWidth="1"/>
    <col min="9732" max="9732" width="6.85546875" style="16" customWidth="1"/>
    <col min="9733" max="9733" width="7.28515625" style="16" customWidth="1"/>
    <col min="9734" max="9734" width="15.85546875" style="16" customWidth="1"/>
    <col min="9735" max="9735" width="20.140625" style="16" customWidth="1"/>
    <col min="9736" max="9739" width="20.85546875" style="16" customWidth="1"/>
    <col min="9740" max="9984" width="9.140625" style="16"/>
    <col min="9985" max="9985" width="38" style="16" customWidth="1"/>
    <col min="9986" max="9986" width="7.140625" style="16" customWidth="1"/>
    <col min="9987" max="9987" width="10.42578125" style="16" customWidth="1"/>
    <col min="9988" max="9988" width="6.85546875" style="16" customWidth="1"/>
    <col min="9989" max="9989" width="7.28515625" style="16" customWidth="1"/>
    <col min="9990" max="9990" width="15.85546875" style="16" customWidth="1"/>
    <col min="9991" max="9991" width="20.140625" style="16" customWidth="1"/>
    <col min="9992" max="9995" width="20.85546875" style="16" customWidth="1"/>
    <col min="9996" max="10240" width="9.140625" style="16"/>
    <col min="10241" max="10241" width="38" style="16" customWidth="1"/>
    <col min="10242" max="10242" width="7.140625" style="16" customWidth="1"/>
    <col min="10243" max="10243" width="10.42578125" style="16" customWidth="1"/>
    <col min="10244" max="10244" width="6.85546875" style="16" customWidth="1"/>
    <col min="10245" max="10245" width="7.28515625" style="16" customWidth="1"/>
    <col min="10246" max="10246" width="15.85546875" style="16" customWidth="1"/>
    <col min="10247" max="10247" width="20.140625" style="16" customWidth="1"/>
    <col min="10248" max="10251" width="20.85546875" style="16" customWidth="1"/>
    <col min="10252" max="10496" width="9.140625" style="16"/>
    <col min="10497" max="10497" width="38" style="16" customWidth="1"/>
    <col min="10498" max="10498" width="7.140625" style="16" customWidth="1"/>
    <col min="10499" max="10499" width="10.42578125" style="16" customWidth="1"/>
    <col min="10500" max="10500" width="6.85546875" style="16" customWidth="1"/>
    <col min="10501" max="10501" width="7.28515625" style="16" customWidth="1"/>
    <col min="10502" max="10502" width="15.85546875" style="16" customWidth="1"/>
    <col min="10503" max="10503" width="20.140625" style="16" customWidth="1"/>
    <col min="10504" max="10507" width="20.85546875" style="16" customWidth="1"/>
    <col min="10508" max="10752" width="9.140625" style="16"/>
    <col min="10753" max="10753" width="38" style="16" customWidth="1"/>
    <col min="10754" max="10754" width="7.140625" style="16" customWidth="1"/>
    <col min="10755" max="10755" width="10.42578125" style="16" customWidth="1"/>
    <col min="10756" max="10756" width="6.85546875" style="16" customWidth="1"/>
    <col min="10757" max="10757" width="7.28515625" style="16" customWidth="1"/>
    <col min="10758" max="10758" width="15.85546875" style="16" customWidth="1"/>
    <col min="10759" max="10759" width="20.140625" style="16" customWidth="1"/>
    <col min="10760" max="10763" width="20.85546875" style="16" customWidth="1"/>
    <col min="10764" max="11008" width="9.140625" style="16"/>
    <col min="11009" max="11009" width="38" style="16" customWidth="1"/>
    <col min="11010" max="11010" width="7.140625" style="16" customWidth="1"/>
    <col min="11011" max="11011" width="10.42578125" style="16" customWidth="1"/>
    <col min="11012" max="11012" width="6.85546875" style="16" customWidth="1"/>
    <col min="11013" max="11013" width="7.28515625" style="16" customWidth="1"/>
    <col min="11014" max="11014" width="15.85546875" style="16" customWidth="1"/>
    <col min="11015" max="11015" width="20.140625" style="16" customWidth="1"/>
    <col min="11016" max="11019" width="20.85546875" style="16" customWidth="1"/>
    <col min="11020" max="11264" width="9.140625" style="16"/>
    <col min="11265" max="11265" width="38" style="16" customWidth="1"/>
    <col min="11266" max="11266" width="7.140625" style="16" customWidth="1"/>
    <col min="11267" max="11267" width="10.42578125" style="16" customWidth="1"/>
    <col min="11268" max="11268" width="6.85546875" style="16" customWidth="1"/>
    <col min="11269" max="11269" width="7.28515625" style="16" customWidth="1"/>
    <col min="11270" max="11270" width="15.85546875" style="16" customWidth="1"/>
    <col min="11271" max="11271" width="20.140625" style="16" customWidth="1"/>
    <col min="11272" max="11275" width="20.85546875" style="16" customWidth="1"/>
    <col min="11276" max="11520" width="9.140625" style="16"/>
    <col min="11521" max="11521" width="38" style="16" customWidth="1"/>
    <col min="11522" max="11522" width="7.140625" style="16" customWidth="1"/>
    <col min="11523" max="11523" width="10.42578125" style="16" customWidth="1"/>
    <col min="11524" max="11524" width="6.85546875" style="16" customWidth="1"/>
    <col min="11525" max="11525" width="7.28515625" style="16" customWidth="1"/>
    <col min="11526" max="11526" width="15.85546875" style="16" customWidth="1"/>
    <col min="11527" max="11527" width="20.140625" style="16" customWidth="1"/>
    <col min="11528" max="11531" width="20.85546875" style="16" customWidth="1"/>
    <col min="11532" max="11776" width="9.140625" style="16"/>
    <col min="11777" max="11777" width="38" style="16" customWidth="1"/>
    <col min="11778" max="11778" width="7.140625" style="16" customWidth="1"/>
    <col min="11779" max="11779" width="10.42578125" style="16" customWidth="1"/>
    <col min="11780" max="11780" width="6.85546875" style="16" customWidth="1"/>
    <col min="11781" max="11781" width="7.28515625" style="16" customWidth="1"/>
    <col min="11782" max="11782" width="15.85546875" style="16" customWidth="1"/>
    <col min="11783" max="11783" width="20.140625" style="16" customWidth="1"/>
    <col min="11784" max="11787" width="20.85546875" style="16" customWidth="1"/>
    <col min="11788" max="12032" width="9.140625" style="16"/>
    <col min="12033" max="12033" width="38" style="16" customWidth="1"/>
    <col min="12034" max="12034" width="7.140625" style="16" customWidth="1"/>
    <col min="12035" max="12035" width="10.42578125" style="16" customWidth="1"/>
    <col min="12036" max="12036" width="6.85546875" style="16" customWidth="1"/>
    <col min="12037" max="12037" width="7.28515625" style="16" customWidth="1"/>
    <col min="12038" max="12038" width="15.85546875" style="16" customWidth="1"/>
    <col min="12039" max="12039" width="20.140625" style="16" customWidth="1"/>
    <col min="12040" max="12043" width="20.85546875" style="16" customWidth="1"/>
    <col min="12044" max="12288" width="9.140625" style="16"/>
    <col min="12289" max="12289" width="38" style="16" customWidth="1"/>
    <col min="12290" max="12290" width="7.140625" style="16" customWidth="1"/>
    <col min="12291" max="12291" width="10.42578125" style="16" customWidth="1"/>
    <col min="12292" max="12292" width="6.85546875" style="16" customWidth="1"/>
    <col min="12293" max="12293" width="7.28515625" style="16" customWidth="1"/>
    <col min="12294" max="12294" width="15.85546875" style="16" customWidth="1"/>
    <col min="12295" max="12295" width="20.140625" style="16" customWidth="1"/>
    <col min="12296" max="12299" width="20.85546875" style="16" customWidth="1"/>
    <col min="12300" max="12544" width="9.140625" style="16"/>
    <col min="12545" max="12545" width="38" style="16" customWidth="1"/>
    <col min="12546" max="12546" width="7.140625" style="16" customWidth="1"/>
    <col min="12547" max="12547" width="10.42578125" style="16" customWidth="1"/>
    <col min="12548" max="12548" width="6.85546875" style="16" customWidth="1"/>
    <col min="12549" max="12549" width="7.28515625" style="16" customWidth="1"/>
    <col min="12550" max="12550" width="15.85546875" style="16" customWidth="1"/>
    <col min="12551" max="12551" width="20.140625" style="16" customWidth="1"/>
    <col min="12552" max="12555" width="20.85546875" style="16" customWidth="1"/>
    <col min="12556" max="12800" width="9.140625" style="16"/>
    <col min="12801" max="12801" width="38" style="16" customWidth="1"/>
    <col min="12802" max="12802" width="7.140625" style="16" customWidth="1"/>
    <col min="12803" max="12803" width="10.42578125" style="16" customWidth="1"/>
    <col min="12804" max="12804" width="6.85546875" style="16" customWidth="1"/>
    <col min="12805" max="12805" width="7.28515625" style="16" customWidth="1"/>
    <col min="12806" max="12806" width="15.85546875" style="16" customWidth="1"/>
    <col min="12807" max="12807" width="20.140625" style="16" customWidth="1"/>
    <col min="12808" max="12811" width="20.85546875" style="16" customWidth="1"/>
    <col min="12812" max="13056" width="9.140625" style="16"/>
    <col min="13057" max="13057" width="38" style="16" customWidth="1"/>
    <col min="13058" max="13058" width="7.140625" style="16" customWidth="1"/>
    <col min="13059" max="13059" width="10.42578125" style="16" customWidth="1"/>
    <col min="13060" max="13060" width="6.85546875" style="16" customWidth="1"/>
    <col min="13061" max="13061" width="7.28515625" style="16" customWidth="1"/>
    <col min="13062" max="13062" width="15.85546875" style="16" customWidth="1"/>
    <col min="13063" max="13063" width="20.140625" style="16" customWidth="1"/>
    <col min="13064" max="13067" width="20.85546875" style="16" customWidth="1"/>
    <col min="13068" max="13312" width="9.140625" style="16"/>
    <col min="13313" max="13313" width="38" style="16" customWidth="1"/>
    <col min="13314" max="13314" width="7.140625" style="16" customWidth="1"/>
    <col min="13315" max="13315" width="10.42578125" style="16" customWidth="1"/>
    <col min="13316" max="13316" width="6.85546875" style="16" customWidth="1"/>
    <col min="13317" max="13317" width="7.28515625" style="16" customWidth="1"/>
    <col min="13318" max="13318" width="15.85546875" style="16" customWidth="1"/>
    <col min="13319" max="13319" width="20.140625" style="16" customWidth="1"/>
    <col min="13320" max="13323" width="20.85546875" style="16" customWidth="1"/>
    <col min="13324" max="13568" width="9.140625" style="16"/>
    <col min="13569" max="13569" width="38" style="16" customWidth="1"/>
    <col min="13570" max="13570" width="7.140625" style="16" customWidth="1"/>
    <col min="13571" max="13571" width="10.42578125" style="16" customWidth="1"/>
    <col min="13572" max="13572" width="6.85546875" style="16" customWidth="1"/>
    <col min="13573" max="13573" width="7.28515625" style="16" customWidth="1"/>
    <col min="13574" max="13574" width="15.85546875" style="16" customWidth="1"/>
    <col min="13575" max="13575" width="20.140625" style="16" customWidth="1"/>
    <col min="13576" max="13579" width="20.85546875" style="16" customWidth="1"/>
    <col min="13580" max="13824" width="9.140625" style="16"/>
    <col min="13825" max="13825" width="38" style="16" customWidth="1"/>
    <col min="13826" max="13826" width="7.140625" style="16" customWidth="1"/>
    <col min="13827" max="13827" width="10.42578125" style="16" customWidth="1"/>
    <col min="13828" max="13828" width="6.85546875" style="16" customWidth="1"/>
    <col min="13829" max="13829" width="7.28515625" style="16" customWidth="1"/>
    <col min="13830" max="13830" width="15.85546875" style="16" customWidth="1"/>
    <col min="13831" max="13831" width="20.140625" style="16" customWidth="1"/>
    <col min="13832" max="13835" width="20.85546875" style="16" customWidth="1"/>
    <col min="13836" max="14080" width="9.140625" style="16"/>
    <col min="14081" max="14081" width="38" style="16" customWidth="1"/>
    <col min="14082" max="14082" width="7.140625" style="16" customWidth="1"/>
    <col min="14083" max="14083" width="10.42578125" style="16" customWidth="1"/>
    <col min="14084" max="14084" width="6.85546875" style="16" customWidth="1"/>
    <col min="14085" max="14085" width="7.28515625" style="16" customWidth="1"/>
    <col min="14086" max="14086" width="15.85546875" style="16" customWidth="1"/>
    <col min="14087" max="14087" width="20.140625" style="16" customWidth="1"/>
    <col min="14088" max="14091" width="20.85546875" style="16" customWidth="1"/>
    <col min="14092" max="14336" width="9.140625" style="16"/>
    <col min="14337" max="14337" width="38" style="16" customWidth="1"/>
    <col min="14338" max="14338" width="7.140625" style="16" customWidth="1"/>
    <col min="14339" max="14339" width="10.42578125" style="16" customWidth="1"/>
    <col min="14340" max="14340" width="6.85546875" style="16" customWidth="1"/>
    <col min="14341" max="14341" width="7.28515625" style="16" customWidth="1"/>
    <col min="14342" max="14342" width="15.85546875" style="16" customWidth="1"/>
    <col min="14343" max="14343" width="20.140625" style="16" customWidth="1"/>
    <col min="14344" max="14347" width="20.85546875" style="16" customWidth="1"/>
    <col min="14348" max="14592" width="9.140625" style="16"/>
    <col min="14593" max="14593" width="38" style="16" customWidth="1"/>
    <col min="14594" max="14594" width="7.140625" style="16" customWidth="1"/>
    <col min="14595" max="14595" width="10.42578125" style="16" customWidth="1"/>
    <col min="14596" max="14596" width="6.85546875" style="16" customWidth="1"/>
    <col min="14597" max="14597" width="7.28515625" style="16" customWidth="1"/>
    <col min="14598" max="14598" width="15.85546875" style="16" customWidth="1"/>
    <col min="14599" max="14599" width="20.140625" style="16" customWidth="1"/>
    <col min="14600" max="14603" width="20.85546875" style="16" customWidth="1"/>
    <col min="14604" max="14848" width="9.140625" style="16"/>
    <col min="14849" max="14849" width="38" style="16" customWidth="1"/>
    <col min="14850" max="14850" width="7.140625" style="16" customWidth="1"/>
    <col min="14851" max="14851" width="10.42578125" style="16" customWidth="1"/>
    <col min="14852" max="14852" width="6.85546875" style="16" customWidth="1"/>
    <col min="14853" max="14853" width="7.28515625" style="16" customWidth="1"/>
    <col min="14854" max="14854" width="15.85546875" style="16" customWidth="1"/>
    <col min="14855" max="14855" width="20.140625" style="16" customWidth="1"/>
    <col min="14856" max="14859" width="20.85546875" style="16" customWidth="1"/>
    <col min="14860" max="15104" width="9.140625" style="16"/>
    <col min="15105" max="15105" width="38" style="16" customWidth="1"/>
    <col min="15106" max="15106" width="7.140625" style="16" customWidth="1"/>
    <col min="15107" max="15107" width="10.42578125" style="16" customWidth="1"/>
    <col min="15108" max="15108" width="6.85546875" style="16" customWidth="1"/>
    <col min="15109" max="15109" width="7.28515625" style="16" customWidth="1"/>
    <col min="15110" max="15110" width="15.85546875" style="16" customWidth="1"/>
    <col min="15111" max="15111" width="20.140625" style="16" customWidth="1"/>
    <col min="15112" max="15115" width="20.85546875" style="16" customWidth="1"/>
    <col min="15116" max="15360" width="9.140625" style="16"/>
    <col min="15361" max="15361" width="38" style="16" customWidth="1"/>
    <col min="15362" max="15362" width="7.140625" style="16" customWidth="1"/>
    <col min="15363" max="15363" width="10.42578125" style="16" customWidth="1"/>
    <col min="15364" max="15364" width="6.85546875" style="16" customWidth="1"/>
    <col min="15365" max="15365" width="7.28515625" style="16" customWidth="1"/>
    <col min="15366" max="15366" width="15.85546875" style="16" customWidth="1"/>
    <col min="15367" max="15367" width="20.140625" style="16" customWidth="1"/>
    <col min="15368" max="15371" width="20.85546875" style="16" customWidth="1"/>
    <col min="15372" max="15616" width="9.140625" style="16"/>
    <col min="15617" max="15617" width="38" style="16" customWidth="1"/>
    <col min="15618" max="15618" width="7.140625" style="16" customWidth="1"/>
    <col min="15619" max="15619" width="10.42578125" style="16" customWidth="1"/>
    <col min="15620" max="15620" width="6.85546875" style="16" customWidth="1"/>
    <col min="15621" max="15621" width="7.28515625" style="16" customWidth="1"/>
    <col min="15622" max="15622" width="15.85546875" style="16" customWidth="1"/>
    <col min="15623" max="15623" width="20.140625" style="16" customWidth="1"/>
    <col min="15624" max="15627" width="20.85546875" style="16" customWidth="1"/>
    <col min="15628" max="15872" width="9.140625" style="16"/>
    <col min="15873" max="15873" width="38" style="16" customWidth="1"/>
    <col min="15874" max="15874" width="7.140625" style="16" customWidth="1"/>
    <col min="15875" max="15875" width="10.42578125" style="16" customWidth="1"/>
    <col min="15876" max="15876" width="6.85546875" style="16" customWidth="1"/>
    <col min="15877" max="15877" width="7.28515625" style="16" customWidth="1"/>
    <col min="15878" max="15878" width="15.85546875" style="16" customWidth="1"/>
    <col min="15879" max="15879" width="20.140625" style="16" customWidth="1"/>
    <col min="15880" max="15883" width="20.85546875" style="16" customWidth="1"/>
    <col min="15884" max="16128" width="9.140625" style="16"/>
    <col min="16129" max="16129" width="38" style="16" customWidth="1"/>
    <col min="16130" max="16130" width="7.140625" style="16" customWidth="1"/>
    <col min="16131" max="16131" width="10.42578125" style="16" customWidth="1"/>
    <col min="16132" max="16132" width="6.85546875" style="16" customWidth="1"/>
    <col min="16133" max="16133" width="7.28515625" style="16" customWidth="1"/>
    <col min="16134" max="16134" width="15.85546875" style="16" customWidth="1"/>
    <col min="16135" max="16135" width="20.140625" style="16" customWidth="1"/>
    <col min="16136" max="16139" width="20.85546875" style="16" customWidth="1"/>
    <col min="16140" max="16384" width="9.140625" style="16"/>
  </cols>
  <sheetData>
    <row r="1" spans="1:9" ht="15.75">
      <c r="A1" s="137" t="s">
        <v>388</v>
      </c>
    </row>
    <row r="3" spans="1:9">
      <c r="A3" s="15" t="s">
        <v>389</v>
      </c>
    </row>
    <row r="4" spans="1:9">
      <c r="A4" s="243" t="s">
        <v>0</v>
      </c>
      <c r="B4" s="243" t="s">
        <v>390</v>
      </c>
      <c r="C4" s="243" t="s">
        <v>391</v>
      </c>
      <c r="D4" s="243" t="s">
        <v>392</v>
      </c>
      <c r="E4" s="243" t="s">
        <v>393</v>
      </c>
      <c r="F4" s="243" t="s">
        <v>394</v>
      </c>
      <c r="G4" s="243" t="s">
        <v>395</v>
      </c>
    </row>
    <row r="5" spans="1:9" ht="48" customHeight="1">
      <c r="A5" s="244"/>
      <c r="B5" s="244"/>
      <c r="C5" s="244"/>
      <c r="D5" s="244"/>
      <c r="E5" s="244"/>
      <c r="F5" s="244"/>
      <c r="G5" s="244"/>
    </row>
    <row r="6" spans="1:9">
      <c r="A6" s="138" t="s">
        <v>396</v>
      </c>
      <c r="B6" s="139"/>
      <c r="C6" s="139"/>
      <c r="D6" s="139"/>
      <c r="E6" s="139"/>
      <c r="F6" s="140">
        <f>F7+F9+F12+F33+F36</f>
        <v>15079700</v>
      </c>
      <c r="G6" s="140">
        <f>G7+G9+G12+G33+G36</f>
        <v>15079700</v>
      </c>
    </row>
    <row r="7" spans="1:9" ht="38.25" hidden="1">
      <c r="A7" s="141" t="s">
        <v>397</v>
      </c>
      <c r="B7" s="142" t="s">
        <v>398</v>
      </c>
      <c r="C7" s="142" t="s">
        <v>399</v>
      </c>
      <c r="D7" s="142" t="s">
        <v>383</v>
      </c>
      <c r="E7" s="142"/>
      <c r="F7" s="143">
        <f>F8</f>
        <v>0</v>
      </c>
      <c r="G7" s="143">
        <f>G8</f>
        <v>0</v>
      </c>
    </row>
    <row r="8" spans="1:9" hidden="1">
      <c r="A8" s="144" t="s">
        <v>400</v>
      </c>
      <c r="B8" s="145" t="s">
        <v>401</v>
      </c>
      <c r="C8" s="145" t="s">
        <v>399</v>
      </c>
      <c r="D8" s="145" t="s">
        <v>402</v>
      </c>
      <c r="E8" s="145" t="s">
        <v>335</v>
      </c>
      <c r="F8" s="146">
        <v>0</v>
      </c>
      <c r="G8" s="146">
        <f>F8</f>
        <v>0</v>
      </c>
    </row>
    <row r="9" spans="1:9" ht="63.75">
      <c r="A9" s="147" t="s">
        <v>403</v>
      </c>
      <c r="B9" s="145" t="s">
        <v>398</v>
      </c>
      <c r="C9" s="145" t="s">
        <v>404</v>
      </c>
      <c r="D9" s="145" t="s">
        <v>383</v>
      </c>
      <c r="E9" s="145"/>
      <c r="F9" s="143">
        <f>F10+F11</f>
        <v>5746000</v>
      </c>
      <c r="G9" s="143">
        <f>G10+G11</f>
        <v>5746000</v>
      </c>
    </row>
    <row r="10" spans="1:9">
      <c r="A10" s="144" t="s">
        <v>405</v>
      </c>
      <c r="B10" s="145" t="s">
        <v>401</v>
      </c>
      <c r="C10" s="145" t="s">
        <v>404</v>
      </c>
      <c r="D10" s="145" t="s">
        <v>406</v>
      </c>
      <c r="E10" s="145" t="s">
        <v>329</v>
      </c>
      <c r="F10" s="146">
        <v>4420000</v>
      </c>
      <c r="G10" s="146">
        <f t="shared" ref="G10:G11" si="0">F10</f>
        <v>4420000</v>
      </c>
    </row>
    <row r="11" spans="1:9">
      <c r="A11" s="144" t="s">
        <v>407</v>
      </c>
      <c r="B11" s="145" t="s">
        <v>401</v>
      </c>
      <c r="C11" s="145" t="s">
        <v>404</v>
      </c>
      <c r="D11" s="145" t="s">
        <v>406</v>
      </c>
      <c r="E11" s="145" t="s">
        <v>330</v>
      </c>
      <c r="F11" s="146">
        <v>1326000</v>
      </c>
      <c r="G11" s="146">
        <f t="shared" si="0"/>
        <v>1326000</v>
      </c>
    </row>
    <row r="12" spans="1:9" ht="38.25">
      <c r="A12" s="148" t="s">
        <v>408</v>
      </c>
      <c r="B12" s="145" t="s">
        <v>398</v>
      </c>
      <c r="C12" s="145" t="s">
        <v>409</v>
      </c>
      <c r="D12" s="145" t="s">
        <v>383</v>
      </c>
      <c r="E12" s="145"/>
      <c r="F12" s="149">
        <f>SUM(F13:F32)</f>
        <v>9036000</v>
      </c>
      <c r="G12" s="149">
        <f>SUM(G13:G32)</f>
        <v>9036000</v>
      </c>
      <c r="H12" s="16">
        <v>15079700</v>
      </c>
      <c r="I12" s="150">
        <f>F6-H12</f>
        <v>0</v>
      </c>
    </row>
    <row r="13" spans="1:9">
      <c r="A13" s="144" t="s">
        <v>405</v>
      </c>
      <c r="B13" s="145" t="s">
        <v>401</v>
      </c>
      <c r="C13" s="145" t="s">
        <v>409</v>
      </c>
      <c r="D13" s="145" t="s">
        <v>406</v>
      </c>
      <c r="E13" s="145" t="s">
        <v>329</v>
      </c>
      <c r="F13" s="146">
        <v>6189000</v>
      </c>
      <c r="G13" s="146">
        <f t="shared" ref="G13:G32" si="1">F13</f>
        <v>6189000</v>
      </c>
    </row>
    <row r="14" spans="1:9">
      <c r="A14" s="144" t="s">
        <v>407</v>
      </c>
      <c r="B14" s="145" t="s">
        <v>401</v>
      </c>
      <c r="C14" s="145" t="s">
        <v>409</v>
      </c>
      <c r="D14" s="145" t="s">
        <v>406</v>
      </c>
      <c r="E14" s="145" t="s">
        <v>332</v>
      </c>
      <c r="F14" s="146">
        <v>3000</v>
      </c>
      <c r="G14" s="146">
        <f t="shared" si="1"/>
        <v>3000</v>
      </c>
    </row>
    <row r="15" spans="1:9">
      <c r="A15" s="144" t="s">
        <v>331</v>
      </c>
      <c r="B15" s="145" t="s">
        <v>401</v>
      </c>
      <c r="C15" s="145" t="s">
        <v>409</v>
      </c>
      <c r="D15" s="145" t="s">
        <v>406</v>
      </c>
      <c r="E15" s="145" t="s">
        <v>333</v>
      </c>
      <c r="F15" s="146">
        <v>13000</v>
      </c>
      <c r="G15" s="146">
        <f t="shared" si="1"/>
        <v>13000</v>
      </c>
    </row>
    <row r="16" spans="1:9">
      <c r="A16" s="144" t="s">
        <v>331</v>
      </c>
      <c r="B16" s="145" t="s">
        <v>401</v>
      </c>
      <c r="C16" s="145" t="s">
        <v>409</v>
      </c>
      <c r="D16" s="145" t="s">
        <v>406</v>
      </c>
      <c r="E16" s="145" t="s">
        <v>334</v>
      </c>
      <c r="F16" s="146">
        <v>6000</v>
      </c>
      <c r="G16" s="146">
        <f t="shared" si="1"/>
        <v>6000</v>
      </c>
    </row>
    <row r="17" spans="1:7" hidden="1">
      <c r="A17" s="144" t="s">
        <v>331</v>
      </c>
      <c r="B17" s="145" t="s">
        <v>401</v>
      </c>
      <c r="C17" s="145" t="s">
        <v>409</v>
      </c>
      <c r="D17" s="145" t="s">
        <v>406</v>
      </c>
      <c r="E17" s="145" t="s">
        <v>410</v>
      </c>
      <c r="F17" s="146">
        <v>0</v>
      </c>
      <c r="G17" s="146">
        <f t="shared" si="1"/>
        <v>0</v>
      </c>
    </row>
    <row r="18" spans="1:7">
      <c r="A18" s="144" t="s">
        <v>72</v>
      </c>
      <c r="B18" s="145" t="s">
        <v>401</v>
      </c>
      <c r="C18" s="145" t="s">
        <v>409</v>
      </c>
      <c r="D18" s="145" t="s">
        <v>406</v>
      </c>
      <c r="E18" s="145" t="s">
        <v>330</v>
      </c>
      <c r="F18" s="146">
        <v>1845300</v>
      </c>
      <c r="G18" s="146">
        <f t="shared" si="1"/>
        <v>1845300</v>
      </c>
    </row>
    <row r="19" spans="1:7">
      <c r="A19" s="144" t="s">
        <v>107</v>
      </c>
      <c r="B19" s="145" t="s">
        <v>401</v>
      </c>
      <c r="C19" s="145" t="s">
        <v>409</v>
      </c>
      <c r="D19" s="145" t="s">
        <v>406</v>
      </c>
      <c r="E19" s="145" t="s">
        <v>336</v>
      </c>
      <c r="F19" s="146">
        <v>30500</v>
      </c>
      <c r="G19" s="146">
        <f t="shared" si="1"/>
        <v>30500</v>
      </c>
    </row>
    <row r="20" spans="1:7">
      <c r="A20" s="144" t="s">
        <v>411</v>
      </c>
      <c r="B20" s="145" t="s">
        <v>401</v>
      </c>
      <c r="C20" s="145" t="s">
        <v>409</v>
      </c>
      <c r="D20" s="145" t="s">
        <v>406</v>
      </c>
      <c r="E20" s="145" t="s">
        <v>412</v>
      </c>
      <c r="F20" s="146">
        <v>0</v>
      </c>
      <c r="G20" s="146">
        <f t="shared" si="1"/>
        <v>0</v>
      </c>
    </row>
    <row r="21" spans="1:7" ht="25.5">
      <c r="A21" s="11" t="s">
        <v>337</v>
      </c>
      <c r="B21" s="145" t="s">
        <v>401</v>
      </c>
      <c r="C21" s="145" t="s">
        <v>409</v>
      </c>
      <c r="D21" s="145" t="s">
        <v>406</v>
      </c>
      <c r="E21" s="145" t="s">
        <v>423</v>
      </c>
      <c r="F21" s="146">
        <v>35700</v>
      </c>
      <c r="G21" s="146">
        <f t="shared" si="1"/>
        <v>35700</v>
      </c>
    </row>
    <row r="22" spans="1:7" ht="25.5">
      <c r="A22" s="11" t="s">
        <v>338</v>
      </c>
      <c r="B22" s="145" t="s">
        <v>401</v>
      </c>
      <c r="C22" s="145" t="s">
        <v>409</v>
      </c>
      <c r="D22" s="145" t="s">
        <v>406</v>
      </c>
      <c r="E22" s="145" t="s">
        <v>424</v>
      </c>
      <c r="F22" s="146">
        <v>450300</v>
      </c>
      <c r="G22" s="146">
        <f t="shared" si="1"/>
        <v>450300</v>
      </c>
    </row>
    <row r="23" spans="1:7" ht="25.5">
      <c r="A23" s="11" t="s">
        <v>339</v>
      </c>
      <c r="B23" s="145" t="s">
        <v>401</v>
      </c>
      <c r="C23" s="145" t="s">
        <v>409</v>
      </c>
      <c r="D23" s="145" t="s">
        <v>406</v>
      </c>
      <c r="E23" s="145" t="s">
        <v>425</v>
      </c>
      <c r="F23" s="146">
        <v>4400</v>
      </c>
      <c r="G23" s="146">
        <f t="shared" si="1"/>
        <v>4400</v>
      </c>
    </row>
    <row r="24" spans="1:7" ht="25.5">
      <c r="A24" s="144" t="s">
        <v>341</v>
      </c>
      <c r="B24" s="145" t="s">
        <v>401</v>
      </c>
      <c r="C24" s="145" t="s">
        <v>409</v>
      </c>
      <c r="D24" s="145" t="s">
        <v>406</v>
      </c>
      <c r="E24" s="145" t="s">
        <v>342</v>
      </c>
      <c r="F24" s="146">
        <v>15300</v>
      </c>
      <c r="G24" s="146">
        <f t="shared" si="1"/>
        <v>15300</v>
      </c>
    </row>
    <row r="25" spans="1:7" ht="63.75">
      <c r="A25" s="144" t="s">
        <v>343</v>
      </c>
      <c r="B25" s="145" t="s">
        <v>401</v>
      </c>
      <c r="C25" s="145" t="s">
        <v>409</v>
      </c>
      <c r="D25" s="145" t="s">
        <v>406</v>
      </c>
      <c r="E25" s="145" t="s">
        <v>344</v>
      </c>
      <c r="F25" s="146">
        <v>79600</v>
      </c>
      <c r="G25" s="146">
        <f t="shared" si="1"/>
        <v>79600</v>
      </c>
    </row>
    <row r="26" spans="1:7" ht="63.75">
      <c r="A26" s="11" t="s">
        <v>340</v>
      </c>
      <c r="B26" s="145" t="s">
        <v>401</v>
      </c>
      <c r="C26" s="145" t="s">
        <v>409</v>
      </c>
      <c r="D26" s="145" t="s">
        <v>406</v>
      </c>
      <c r="E26" s="145" t="s">
        <v>413</v>
      </c>
      <c r="F26" s="146">
        <v>14900</v>
      </c>
      <c r="G26" s="146">
        <f t="shared" si="1"/>
        <v>14900</v>
      </c>
    </row>
    <row r="27" spans="1:7" ht="38.25">
      <c r="A27" s="11" t="s">
        <v>345</v>
      </c>
      <c r="B27" s="145" t="s">
        <v>401</v>
      </c>
      <c r="C27" s="145" t="s">
        <v>409</v>
      </c>
      <c r="D27" s="145" t="s">
        <v>406</v>
      </c>
      <c r="E27" s="145" t="s">
        <v>346</v>
      </c>
      <c r="F27" s="146">
        <v>100000</v>
      </c>
      <c r="G27" s="146">
        <f t="shared" si="1"/>
        <v>100000</v>
      </c>
    </row>
    <row r="28" spans="1:7">
      <c r="A28" s="144" t="s">
        <v>347</v>
      </c>
      <c r="B28" s="145" t="s">
        <v>401</v>
      </c>
      <c r="C28" s="145" t="s">
        <v>409</v>
      </c>
      <c r="D28" s="145" t="s">
        <v>406</v>
      </c>
      <c r="E28" s="145" t="s">
        <v>348</v>
      </c>
      <c r="F28" s="156">
        <v>55400</v>
      </c>
      <c r="G28" s="146">
        <f t="shared" si="1"/>
        <v>55400</v>
      </c>
    </row>
    <row r="29" spans="1:7">
      <c r="A29" s="144" t="s">
        <v>349</v>
      </c>
      <c r="B29" s="145" t="s">
        <v>401</v>
      </c>
      <c r="C29" s="145" t="s">
        <v>409</v>
      </c>
      <c r="D29" s="145" t="s">
        <v>406</v>
      </c>
      <c r="E29" s="145" t="s">
        <v>350</v>
      </c>
      <c r="F29" s="146">
        <v>55000</v>
      </c>
      <c r="G29" s="146">
        <f t="shared" si="1"/>
        <v>55000</v>
      </c>
    </row>
    <row r="30" spans="1:7" ht="25.5">
      <c r="A30" s="11" t="s">
        <v>351</v>
      </c>
      <c r="B30" s="145" t="s">
        <v>401</v>
      </c>
      <c r="C30" s="145" t="s">
        <v>409</v>
      </c>
      <c r="D30" s="145" t="s">
        <v>406</v>
      </c>
      <c r="E30" s="145" t="s">
        <v>352</v>
      </c>
      <c r="F30" s="146">
        <v>110000</v>
      </c>
      <c r="G30" s="146">
        <f t="shared" si="1"/>
        <v>110000</v>
      </c>
    </row>
    <row r="31" spans="1:7">
      <c r="A31" s="11" t="s">
        <v>414</v>
      </c>
      <c r="B31" s="145" t="s">
        <v>401</v>
      </c>
      <c r="C31" s="145" t="s">
        <v>409</v>
      </c>
      <c r="D31" s="145" t="s">
        <v>406</v>
      </c>
      <c r="E31" s="145" t="s">
        <v>415</v>
      </c>
      <c r="F31" s="146">
        <v>0</v>
      </c>
      <c r="G31" s="146">
        <f t="shared" si="1"/>
        <v>0</v>
      </c>
    </row>
    <row r="32" spans="1:7" ht="25.5">
      <c r="A32" s="11" t="s">
        <v>353</v>
      </c>
      <c r="B32" s="145" t="s">
        <v>401</v>
      </c>
      <c r="C32" s="145" t="s">
        <v>409</v>
      </c>
      <c r="D32" s="145" t="s">
        <v>406</v>
      </c>
      <c r="E32" s="145" t="s">
        <v>416</v>
      </c>
      <c r="F32" s="146">
        <v>28600</v>
      </c>
      <c r="G32" s="146">
        <f t="shared" si="1"/>
        <v>28600</v>
      </c>
    </row>
    <row r="33" spans="1:7" ht="63.75">
      <c r="A33" s="148" t="s">
        <v>417</v>
      </c>
      <c r="B33" s="145" t="s">
        <v>398</v>
      </c>
      <c r="C33" s="145" t="s">
        <v>418</v>
      </c>
      <c r="D33" s="145" t="s">
        <v>383</v>
      </c>
      <c r="E33" s="145"/>
      <c r="F33" s="149">
        <f>SUM(F34:F35)</f>
        <v>297700</v>
      </c>
      <c r="G33" s="149">
        <f>SUM(G34:G35)</f>
        <v>297700</v>
      </c>
    </row>
    <row r="34" spans="1:7">
      <c r="A34" s="144" t="s">
        <v>405</v>
      </c>
      <c r="B34" s="145" t="s">
        <v>401</v>
      </c>
      <c r="C34" s="145" t="s">
        <v>418</v>
      </c>
      <c r="D34" s="145" t="s">
        <v>406</v>
      </c>
      <c r="E34" s="145" t="s">
        <v>329</v>
      </c>
      <c r="F34" s="146">
        <v>229000</v>
      </c>
      <c r="G34" s="146">
        <f t="shared" ref="G34:G35" si="2">F34</f>
        <v>229000</v>
      </c>
    </row>
    <row r="35" spans="1:7">
      <c r="A35" s="144" t="s">
        <v>407</v>
      </c>
      <c r="B35" s="151" t="s">
        <v>401</v>
      </c>
      <c r="C35" s="151" t="s">
        <v>418</v>
      </c>
      <c r="D35" s="145" t="s">
        <v>406</v>
      </c>
      <c r="E35" s="152" t="s">
        <v>330</v>
      </c>
      <c r="F35" s="153">
        <v>68700</v>
      </c>
      <c r="G35" s="146">
        <f t="shared" si="2"/>
        <v>68700</v>
      </c>
    </row>
    <row r="36" spans="1:7" ht="25.5">
      <c r="A36" s="154" t="s">
        <v>419</v>
      </c>
      <c r="B36" s="139"/>
      <c r="C36" s="139"/>
      <c r="D36" s="139"/>
      <c r="E36" s="139"/>
      <c r="F36" s="149">
        <f>SUM(F38:F39)</f>
        <v>0</v>
      </c>
      <c r="G36" s="149">
        <f>SUM(G38:G39)</f>
        <v>0</v>
      </c>
    </row>
    <row r="37" spans="1:7">
      <c r="A37" s="144" t="s">
        <v>347</v>
      </c>
      <c r="B37" s="145" t="s">
        <v>398</v>
      </c>
      <c r="C37" s="145" t="s">
        <v>420</v>
      </c>
      <c r="D37" s="145" t="s">
        <v>383</v>
      </c>
      <c r="E37" s="155">
        <v>22599</v>
      </c>
      <c r="F37" s="146"/>
      <c r="G37" s="146">
        <f t="shared" ref="G37:G39" si="3">F37</f>
        <v>0</v>
      </c>
    </row>
    <row r="38" spans="1:7" ht="25.5">
      <c r="A38" s="11" t="s">
        <v>421</v>
      </c>
      <c r="B38" s="145" t="s">
        <v>398</v>
      </c>
      <c r="C38" s="145" t="s">
        <v>420</v>
      </c>
      <c r="D38" s="145" t="s">
        <v>383</v>
      </c>
      <c r="E38" s="155" t="s">
        <v>422</v>
      </c>
      <c r="F38" s="146"/>
      <c r="G38" s="146">
        <f t="shared" si="3"/>
        <v>0</v>
      </c>
    </row>
    <row r="39" spans="1:7" ht="25.5">
      <c r="A39" s="11" t="s">
        <v>353</v>
      </c>
      <c r="B39" s="145" t="s">
        <v>398</v>
      </c>
      <c r="C39" s="145" t="s">
        <v>420</v>
      </c>
      <c r="D39" s="145" t="s">
        <v>383</v>
      </c>
      <c r="E39" s="155" t="s">
        <v>416</v>
      </c>
      <c r="F39" s="146"/>
      <c r="G39" s="146">
        <f t="shared" si="3"/>
        <v>0</v>
      </c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0.51181102362204722" right="0" top="0.35433070866141736" bottom="0.55118110236220474" header="0.11811023622047245" footer="0.11811023622047245"/>
  <pageSetup paperSize="9" scale="82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view="pageBreakPreview" topLeftCell="A7" zoomScale="80" zoomScaleSheetLayoutView="80" workbookViewId="0">
      <selection activeCell="G16" sqref="G16"/>
    </sheetView>
  </sheetViews>
  <sheetFormatPr defaultRowHeight="15"/>
  <cols>
    <col min="1" max="1" width="31.140625" style="16" customWidth="1"/>
    <col min="2" max="2" width="27.7109375" style="16" customWidth="1"/>
    <col min="3" max="3" width="9.140625" style="16"/>
    <col min="4" max="9" width="11.42578125" style="16" customWidth="1"/>
    <col min="10" max="10" width="10" style="16" customWidth="1"/>
    <col min="11" max="11" width="10.140625" style="16" customWidth="1"/>
    <col min="12" max="12" width="9.7109375" style="16" customWidth="1"/>
    <col min="13" max="16384" width="9.140625" style="16"/>
  </cols>
  <sheetData>
    <row r="2" spans="1:12">
      <c r="B2" s="17" t="s">
        <v>16</v>
      </c>
    </row>
    <row r="3" spans="1:12">
      <c r="B3" s="17" t="s">
        <v>17</v>
      </c>
    </row>
    <row r="4" spans="1:12">
      <c r="B4" s="116" t="e">
        <f>#REF!</f>
        <v>#REF!</v>
      </c>
      <c r="C4" s="117" t="e">
        <f>#REF!</f>
        <v>#REF!</v>
      </c>
      <c r="D4" s="117" t="e">
        <f>#REF!</f>
        <v>#REF!</v>
      </c>
      <c r="E4" s="118" t="e">
        <f>#REF!</f>
        <v>#REF!</v>
      </c>
      <c r="F4" s="117" t="e">
        <f>#REF!</f>
        <v>#REF!</v>
      </c>
    </row>
    <row r="5" spans="1:12">
      <c r="A5" s="18"/>
    </row>
    <row r="6" spans="1:12" ht="30" customHeight="1">
      <c r="A6" s="245" t="s">
        <v>0</v>
      </c>
      <c r="B6" s="245" t="s">
        <v>1</v>
      </c>
      <c r="C6" s="245" t="s">
        <v>18</v>
      </c>
      <c r="D6" s="245" t="s">
        <v>19</v>
      </c>
      <c r="E6" s="245"/>
      <c r="F6" s="245"/>
      <c r="G6" s="245"/>
      <c r="H6" s="245"/>
      <c r="I6" s="245"/>
      <c r="J6" s="245"/>
      <c r="K6" s="245"/>
      <c r="L6" s="245"/>
    </row>
    <row r="7" spans="1:12">
      <c r="A7" s="245"/>
      <c r="B7" s="245"/>
      <c r="C7" s="245"/>
      <c r="D7" s="245" t="s">
        <v>20</v>
      </c>
      <c r="E7" s="245"/>
      <c r="F7" s="245"/>
      <c r="G7" s="245" t="s">
        <v>3</v>
      </c>
      <c r="H7" s="245"/>
      <c r="I7" s="245"/>
      <c r="J7" s="245"/>
      <c r="K7" s="245"/>
      <c r="L7" s="245"/>
    </row>
    <row r="8" spans="1:12" ht="111.75" customHeight="1">
      <c r="A8" s="245"/>
      <c r="B8" s="245"/>
      <c r="C8" s="245"/>
      <c r="D8" s="245"/>
      <c r="E8" s="245"/>
      <c r="F8" s="245"/>
      <c r="G8" s="246" t="s">
        <v>21</v>
      </c>
      <c r="H8" s="246"/>
      <c r="I8" s="246"/>
      <c r="J8" s="246" t="s">
        <v>22</v>
      </c>
      <c r="K8" s="246"/>
      <c r="L8" s="246"/>
    </row>
    <row r="9" spans="1:12" ht="75" customHeight="1">
      <c r="A9" s="245"/>
      <c r="B9" s="245"/>
      <c r="C9" s="245"/>
      <c r="D9" s="124" t="s">
        <v>354</v>
      </c>
      <c r="E9" s="124" t="s">
        <v>355</v>
      </c>
      <c r="F9" s="124" t="s">
        <v>356</v>
      </c>
      <c r="G9" s="124" t="s">
        <v>354</v>
      </c>
      <c r="H9" s="124" t="s">
        <v>355</v>
      </c>
      <c r="I9" s="124" t="s">
        <v>356</v>
      </c>
      <c r="J9" s="124" t="s">
        <v>354</v>
      </c>
      <c r="K9" s="124" t="s">
        <v>355</v>
      </c>
      <c r="L9" s="124" t="s">
        <v>356</v>
      </c>
    </row>
    <row r="10" spans="1:12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5">
      <c r="A11" s="1" t="s">
        <v>23</v>
      </c>
      <c r="B11" s="2">
        <v>1</v>
      </c>
      <c r="C11" s="2" t="s">
        <v>6</v>
      </c>
      <c r="D11" s="125">
        <f>D13+D15</f>
        <v>979700</v>
      </c>
      <c r="E11" s="125">
        <f t="shared" ref="E11:L11" si="0">E13+E15</f>
        <v>979700</v>
      </c>
      <c r="F11" s="125">
        <f t="shared" si="0"/>
        <v>979700</v>
      </c>
      <c r="G11" s="125">
        <f t="shared" si="0"/>
        <v>979700</v>
      </c>
      <c r="H11" s="125">
        <f t="shared" si="0"/>
        <v>979700</v>
      </c>
      <c r="I11" s="125">
        <f t="shared" si="0"/>
        <v>979700</v>
      </c>
      <c r="J11" s="125">
        <f t="shared" si="0"/>
        <v>0</v>
      </c>
      <c r="K11" s="125">
        <f t="shared" si="0"/>
        <v>0</v>
      </c>
      <c r="L11" s="125">
        <f t="shared" si="0"/>
        <v>0</v>
      </c>
    </row>
    <row r="12" spans="1:12">
      <c r="A12" s="20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5">
      <c r="A13" s="1" t="s">
        <v>24</v>
      </c>
      <c r="B13" s="2">
        <v>1001</v>
      </c>
      <c r="C13" s="2" t="s">
        <v>6</v>
      </c>
      <c r="D13" s="1">
        <f>G13+J13</f>
        <v>0</v>
      </c>
      <c r="E13" s="1">
        <f>H13+K13</f>
        <v>0</v>
      </c>
      <c r="F13" s="1">
        <f>I13+L13</f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>
      <c r="A15" s="1" t="s">
        <v>25</v>
      </c>
      <c r="B15" s="2">
        <v>2001</v>
      </c>
      <c r="C15" s="1">
        <v>2017</v>
      </c>
      <c r="D15" s="125">
        <f>G15+J15</f>
        <v>979700</v>
      </c>
      <c r="E15" s="1">
        <f>H15+K15</f>
        <v>979700</v>
      </c>
      <c r="F15" s="1">
        <f>I15+L15</f>
        <v>979700</v>
      </c>
      <c r="G15" s="125">
        <f>'раздел 2.2. обоснования'!E35</f>
        <v>979700</v>
      </c>
      <c r="H15" s="125">
        <f>G15</f>
        <v>979700</v>
      </c>
      <c r="I15" s="125">
        <f>G15</f>
        <v>979700</v>
      </c>
      <c r="J15" s="1">
        <v>0</v>
      </c>
      <c r="K15" s="1">
        <v>0</v>
      </c>
      <c r="L15" s="1">
        <v>0</v>
      </c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mergeCells count="8"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50CE8F2216E217370681B498384CDC4997198793655AC11320507AE748P2p2U"/>
    <hyperlink ref="J8" r:id="rId2" display="consultantplus://offline/ref=50CE8F2216E217370681B498384CDC4997188C986451C11320507AE748P2p2U"/>
  </hyperlinks>
  <pageMargins left="0.70866141732283472" right="0.70866141732283472" top="0.74803149606299213" bottom="0.74803149606299213" header="0.31496062992125984" footer="0.31496062992125984"/>
  <pageSetup paperSize="9" scale="78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SheetLayoutView="100" workbookViewId="0">
      <selection activeCell="CW3" sqref="CW3"/>
    </sheetView>
  </sheetViews>
  <sheetFormatPr defaultColWidth="0.85546875" defaultRowHeight="15"/>
  <cols>
    <col min="1" max="68" width="0.85546875" style="56"/>
    <col min="69" max="71" width="0.85546875" style="56" customWidth="1"/>
    <col min="72" max="72" width="2.28515625" style="56" customWidth="1"/>
    <col min="73" max="16384" width="0.85546875" style="56"/>
  </cols>
  <sheetData>
    <row r="1" spans="1:167" s="25" customFormat="1" ht="28.5" customHeight="1">
      <c r="B1" s="271" t="s">
        <v>224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54"/>
    </row>
    <row r="2" spans="1:167" s="3" customFormat="1" ht="12.75">
      <c r="AZ2" s="25"/>
      <c r="BJ2" s="25"/>
      <c r="BL2" s="58" t="s">
        <v>150</v>
      </c>
      <c r="BM2" s="231">
        <f>стр.1!AL16</f>
        <v>16</v>
      </c>
      <c r="BN2" s="233"/>
      <c r="BO2" s="233"/>
      <c r="BP2" s="233"/>
      <c r="BQ2" s="233"/>
      <c r="BR2" s="233"/>
      <c r="BS2" s="233"/>
      <c r="BT2" s="233"/>
      <c r="BU2" s="232" t="str">
        <f>стр.1!AS16</f>
        <v>января</v>
      </c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191">
        <v>20</v>
      </c>
      <c r="CT2" s="191"/>
      <c r="CU2" s="191"/>
      <c r="CV2" s="191"/>
      <c r="CW2" s="193">
        <f>стр.1!BL16</f>
        <v>17</v>
      </c>
      <c r="CX2" s="193"/>
      <c r="CY2" s="193"/>
      <c r="CZ2" s="193"/>
      <c r="DA2" s="25" t="s">
        <v>131</v>
      </c>
      <c r="DB2" s="25"/>
      <c r="DC2" s="25"/>
    </row>
    <row r="3" spans="1:167" s="23" customFormat="1" ht="12.75" customHeight="1">
      <c r="BM3" s="186" t="s">
        <v>225</v>
      </c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</row>
    <row r="4" spans="1:167" s="3" customFormat="1" ht="12.75"/>
    <row r="5" spans="1:167" s="3" customFormat="1" ht="27.75" customHeight="1">
      <c r="A5" s="240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70"/>
      <c r="BG5" s="240" t="s">
        <v>1</v>
      </c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70"/>
      <c r="DJ5" s="240" t="s">
        <v>226</v>
      </c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70"/>
    </row>
    <row r="6" spans="1:167" s="3" customFormat="1" ht="15" customHeight="1">
      <c r="A6" s="257">
        <v>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9"/>
      <c r="BG6" s="257">
        <v>2</v>
      </c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9"/>
      <c r="DJ6" s="257">
        <v>3</v>
      </c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9"/>
    </row>
    <row r="7" spans="1:167" s="66" customFormat="1" ht="15" customHeight="1">
      <c r="A7" s="65"/>
      <c r="B7" s="261" t="s">
        <v>14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2"/>
      <c r="BG7" s="254" t="s">
        <v>227</v>
      </c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6"/>
      <c r="DJ7" s="263">
        <v>0</v>
      </c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5"/>
    </row>
    <row r="8" spans="1:167" s="39" customFormat="1" ht="15" customHeight="1">
      <c r="A8" s="67"/>
      <c r="B8" s="261" t="s">
        <v>15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2"/>
      <c r="BG8" s="254" t="s">
        <v>228</v>
      </c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/>
      <c r="DJ8" s="263">
        <v>0</v>
      </c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5"/>
    </row>
    <row r="9" spans="1:167" s="39" customFormat="1" ht="15" customHeight="1">
      <c r="A9" s="67"/>
      <c r="B9" s="261" t="s">
        <v>229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54" t="s">
        <v>230</v>
      </c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63">
        <v>0</v>
      </c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5"/>
    </row>
    <row r="10" spans="1:167" s="39" customFormat="1" ht="15" customHeight="1">
      <c r="A10" s="67"/>
      <c r="B10" s="261" t="s">
        <v>231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2"/>
      <c r="BG10" s="254" t="s">
        <v>232</v>
      </c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6"/>
      <c r="DJ10" s="263">
        <v>0</v>
      </c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5"/>
    </row>
    <row r="11" spans="1:167" s="3" customFormat="1" ht="12.75"/>
    <row r="12" spans="1:167" s="25" customFormat="1" ht="12.75">
      <c r="A12" s="162" t="s">
        <v>233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</row>
    <row r="13" spans="1:167" s="3" customFormat="1" ht="12.75"/>
    <row r="14" spans="1:167" s="3" customFormat="1" ht="15" customHeight="1">
      <c r="A14" s="266" t="s">
        <v>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8"/>
      <c r="BG14" s="266" t="s">
        <v>1</v>
      </c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8"/>
      <c r="DJ14" s="266" t="s">
        <v>234</v>
      </c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8"/>
    </row>
    <row r="15" spans="1:167" s="3" customFormat="1" ht="15" customHeight="1">
      <c r="A15" s="257">
        <v>1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9"/>
      <c r="BG15" s="257">
        <v>2</v>
      </c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9"/>
      <c r="DJ15" s="257">
        <v>3</v>
      </c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9"/>
    </row>
    <row r="16" spans="1:167" s="66" customFormat="1" ht="15" customHeight="1">
      <c r="A16" s="65"/>
      <c r="B16" s="261" t="s">
        <v>235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2"/>
      <c r="BG16" s="254" t="s">
        <v>227</v>
      </c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6"/>
      <c r="DJ16" s="257">
        <v>0</v>
      </c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9"/>
    </row>
    <row r="17" spans="1:167" s="39" customFormat="1" ht="42" customHeight="1">
      <c r="A17" s="67"/>
      <c r="B17" s="201" t="s">
        <v>236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2"/>
      <c r="BG17" s="254" t="s">
        <v>228</v>
      </c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6"/>
      <c r="DJ17" s="257">
        <v>0</v>
      </c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9"/>
    </row>
    <row r="18" spans="1:167" s="39" customFormat="1" ht="27.75" customHeight="1">
      <c r="A18" s="67"/>
      <c r="B18" s="201" t="s">
        <v>237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2"/>
      <c r="BG18" s="254" t="s">
        <v>230</v>
      </c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6"/>
      <c r="DJ18" s="257">
        <v>0</v>
      </c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9"/>
    </row>
    <row r="19" spans="1:167" s="3" customFormat="1" ht="26.25" customHeight="1">
      <c r="A19" s="260" t="s">
        <v>111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</row>
    <row r="20" spans="1:167" s="3" customFormat="1" ht="26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</row>
    <row r="21" spans="1:167" s="3" customFormat="1" ht="12.75" customHeight="1">
      <c r="B21" s="39" t="s">
        <v>238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</row>
    <row r="22" spans="1:167" s="3" customFormat="1" ht="12.75" customHeight="1">
      <c r="B22" s="39" t="s">
        <v>239</v>
      </c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 t="s">
        <v>319</v>
      </c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</row>
    <row r="23" spans="1:167" s="23" customFormat="1" ht="12.75" customHeight="1">
      <c r="B23" s="70"/>
      <c r="DE23" s="248" t="s">
        <v>128</v>
      </c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 t="s">
        <v>129</v>
      </c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</row>
    <row r="24" spans="1:167" s="3" customFormat="1" ht="12.75">
      <c r="B24" s="39" t="s">
        <v>240</v>
      </c>
      <c r="ES24" s="24"/>
      <c r="ET24" s="24"/>
      <c r="EU24" s="24"/>
      <c r="EV24" s="24"/>
      <c r="EW24" s="24"/>
      <c r="EX24" s="24"/>
      <c r="EY24" s="24"/>
      <c r="EZ24" s="24"/>
      <c r="FA24" s="24"/>
      <c r="FB24" s="24"/>
    </row>
    <row r="25" spans="1:167" s="3" customFormat="1" ht="12.75">
      <c r="B25" s="39" t="s">
        <v>241</v>
      </c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</row>
    <row r="26" spans="1:167" s="23" customFormat="1" ht="12.75" customHeight="1">
      <c r="B26" s="70"/>
      <c r="DE26" s="248" t="s">
        <v>128</v>
      </c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 t="s">
        <v>129</v>
      </c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</row>
    <row r="27" spans="1:167" s="3" customFormat="1" ht="12.75">
      <c r="B27" s="39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</row>
    <row r="28" spans="1:167" s="3" customFormat="1" ht="12.75">
      <c r="B28" s="39" t="s">
        <v>242</v>
      </c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 t="s">
        <v>320</v>
      </c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</row>
    <row r="29" spans="1:167" s="23" customFormat="1" ht="12.75" customHeight="1">
      <c r="B29" s="70"/>
      <c r="DE29" s="248" t="s">
        <v>128</v>
      </c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 t="s">
        <v>129</v>
      </c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</row>
    <row r="30" spans="1:167" s="3" customFormat="1" ht="12.75" customHeight="1">
      <c r="B30" s="39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</row>
    <row r="31" spans="1:167" s="3" customFormat="1" ht="12.75">
      <c r="B31" s="3" t="s">
        <v>243</v>
      </c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 t="s">
        <v>322</v>
      </c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</row>
    <row r="32" spans="1:167" s="23" customFormat="1" ht="12.75" customHeight="1">
      <c r="DE32" s="248" t="s">
        <v>128</v>
      </c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 t="s">
        <v>129</v>
      </c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</row>
    <row r="33" spans="1:44" s="3" customFormat="1" ht="12.75">
      <c r="B33" s="3" t="s">
        <v>244</v>
      </c>
      <c r="G33" s="249" t="s">
        <v>321</v>
      </c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71"/>
      <c r="AI33" s="71"/>
      <c r="AJ33" s="71"/>
    </row>
    <row r="34" spans="1:44" s="3" customFormat="1" ht="9" customHeight="1">
      <c r="A34" s="46"/>
      <c r="AH34" s="71"/>
      <c r="AI34" s="71"/>
      <c r="AJ34" s="46"/>
      <c r="AK34" s="46"/>
      <c r="AL34" s="46"/>
      <c r="AM34" s="46"/>
    </row>
    <row r="35" spans="1:44" s="3" customFormat="1" ht="12.75">
      <c r="C35" s="33" t="s">
        <v>130</v>
      </c>
      <c r="D35" s="250">
        <f>стр.1!AL16</f>
        <v>16</v>
      </c>
      <c r="E35" s="250"/>
      <c r="F35" s="250"/>
      <c r="G35" s="250"/>
      <c r="H35" s="3" t="s">
        <v>130</v>
      </c>
      <c r="K35" s="249" t="str">
        <f>стр.1!AS16</f>
        <v>января</v>
      </c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1">
        <v>20</v>
      </c>
      <c r="AI35" s="251"/>
      <c r="AJ35" s="251"/>
      <c r="AK35" s="251"/>
      <c r="AL35" s="252">
        <f>стр.1!BL16</f>
        <v>17</v>
      </c>
      <c r="AM35" s="252"/>
      <c r="AN35" s="252"/>
      <c r="AO35" s="252"/>
      <c r="AP35" s="253" t="s">
        <v>131</v>
      </c>
      <c r="AQ35" s="253"/>
      <c r="AR35" s="253"/>
    </row>
    <row r="36" spans="1:44" ht="3" customHeight="1"/>
  </sheetData>
  <mergeCells count="63">
    <mergeCell ref="A5:BF5"/>
    <mergeCell ref="BG5:DI5"/>
    <mergeCell ref="DJ5:FK5"/>
    <mergeCell ref="B1:FJ1"/>
    <mergeCell ref="CS2:CV2"/>
    <mergeCell ref="CW2:CZ2"/>
    <mergeCell ref="BM3:CR3"/>
    <mergeCell ref="BM2:BT2"/>
    <mergeCell ref="BU2:CR2"/>
    <mergeCell ref="A6:BF6"/>
    <mergeCell ref="BG6:DI6"/>
    <mergeCell ref="DJ6:FK6"/>
    <mergeCell ref="B7:BF7"/>
    <mergeCell ref="BG7:DI7"/>
    <mergeCell ref="DJ7:FK7"/>
    <mergeCell ref="B8:BF8"/>
    <mergeCell ref="BG8:DI8"/>
    <mergeCell ref="DJ8:FK8"/>
    <mergeCell ref="B9:BF9"/>
    <mergeCell ref="BG9:DI9"/>
    <mergeCell ref="DJ9:FK9"/>
    <mergeCell ref="B10:BF10"/>
    <mergeCell ref="BG10:DI10"/>
    <mergeCell ref="DJ10:FK10"/>
    <mergeCell ref="A12:FK12"/>
    <mergeCell ref="A14:BF14"/>
    <mergeCell ref="BG14:DI14"/>
    <mergeCell ref="DJ14:FK14"/>
    <mergeCell ref="A15:BF15"/>
    <mergeCell ref="BG15:DI15"/>
    <mergeCell ref="DJ15:FK15"/>
    <mergeCell ref="B16:BF16"/>
    <mergeCell ref="BG16:DI16"/>
    <mergeCell ref="DJ16:FK16"/>
    <mergeCell ref="DE25:DV25"/>
    <mergeCell ref="DW25:FB25"/>
    <mergeCell ref="B17:BF17"/>
    <mergeCell ref="BG17:DI17"/>
    <mergeCell ref="DJ17:FK17"/>
    <mergeCell ref="B18:BF18"/>
    <mergeCell ref="BG18:DI18"/>
    <mergeCell ref="DJ18:FK18"/>
    <mergeCell ref="A19:FK19"/>
    <mergeCell ref="DE22:DV22"/>
    <mergeCell ref="DW22:FB22"/>
    <mergeCell ref="DE23:DV23"/>
    <mergeCell ref="DW23:FB23"/>
    <mergeCell ref="DE26:DV26"/>
    <mergeCell ref="DW26:FB26"/>
    <mergeCell ref="DE28:DV28"/>
    <mergeCell ref="DW28:FB28"/>
    <mergeCell ref="DE29:DV29"/>
    <mergeCell ref="DW29:FB29"/>
    <mergeCell ref="D35:G35"/>
    <mergeCell ref="K35:AG35"/>
    <mergeCell ref="AH35:AK35"/>
    <mergeCell ref="AL35:AO35"/>
    <mergeCell ref="AP35:AR35"/>
    <mergeCell ref="DE31:DV31"/>
    <mergeCell ref="DW31:FB31"/>
    <mergeCell ref="DE32:DV32"/>
    <mergeCell ref="DW32:FB32"/>
    <mergeCell ref="G33:AG3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view="pageBreakPreview" zoomScale="90" zoomScaleSheetLayoutView="90" workbookViewId="0">
      <selection activeCell="A60" sqref="A60"/>
    </sheetView>
  </sheetViews>
  <sheetFormatPr defaultRowHeight="15"/>
  <cols>
    <col min="1" max="1" width="54" style="16" customWidth="1"/>
    <col min="2" max="2" width="15.85546875" style="16" customWidth="1"/>
    <col min="3" max="3" width="11.85546875" style="16" customWidth="1"/>
    <col min="4" max="5" width="12" style="16" customWidth="1"/>
    <col min="6" max="6" width="13.28515625" style="16" customWidth="1"/>
    <col min="7" max="7" width="13.85546875" style="16" customWidth="1"/>
    <col min="8" max="16384" width="9.140625" style="16"/>
  </cols>
  <sheetData>
    <row r="2" spans="1:8">
      <c r="B2" s="17" t="s">
        <v>26</v>
      </c>
    </row>
    <row r="3" spans="1:8">
      <c r="B3" s="17" t="s">
        <v>27</v>
      </c>
    </row>
    <row r="4" spans="1:8">
      <c r="A4" s="119" t="s">
        <v>366</v>
      </c>
      <c r="B4" s="391">
        <f>стр.1!AL16</f>
        <v>16</v>
      </c>
      <c r="C4" s="115" t="str">
        <f>стр.1!AS16</f>
        <v>января</v>
      </c>
      <c r="D4" s="15">
        <f>стр.1!BH16</f>
        <v>20</v>
      </c>
      <c r="E4" s="392">
        <f>стр.1!BL16</f>
        <v>17</v>
      </c>
    </row>
    <row r="5" spans="1:8">
      <c r="A5" s="18"/>
    </row>
    <row r="6" spans="1:8" ht="60">
      <c r="A6" s="2" t="s">
        <v>0</v>
      </c>
      <c r="B6" s="2" t="s">
        <v>28</v>
      </c>
      <c r="C6" s="124" t="s">
        <v>357</v>
      </c>
      <c r="D6" s="124" t="s">
        <v>358</v>
      </c>
      <c r="E6" s="124" t="s">
        <v>359</v>
      </c>
      <c r="F6" s="124" t="s">
        <v>360</v>
      </c>
      <c r="G6" s="124" t="s">
        <v>361</v>
      </c>
    </row>
    <row r="7" spans="1:8" ht="13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8" ht="30">
      <c r="A8" s="1" t="s">
        <v>29</v>
      </c>
      <c r="B8" s="2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2" t="s">
        <v>6</v>
      </c>
    </row>
    <row r="9" spans="1:8">
      <c r="A9" s="1" t="s">
        <v>30</v>
      </c>
      <c r="B9" s="2" t="s">
        <v>31</v>
      </c>
      <c r="C9" s="125">
        <v>10522</v>
      </c>
      <c r="D9" s="125">
        <v>10838</v>
      </c>
      <c r="E9" s="125">
        <v>10838</v>
      </c>
      <c r="F9" s="125">
        <v>10838</v>
      </c>
      <c r="G9" s="125">
        <v>10838</v>
      </c>
    </row>
    <row r="10" spans="1:8">
      <c r="A10" s="20" t="s">
        <v>32</v>
      </c>
      <c r="B10" s="2" t="s">
        <v>31</v>
      </c>
      <c r="C10" s="1">
        <v>1859.31</v>
      </c>
      <c r="D10" s="127">
        <v>1915.15</v>
      </c>
      <c r="E10" s="125">
        <v>1915.15</v>
      </c>
      <c r="F10" s="125">
        <v>1915.15</v>
      </c>
      <c r="G10" s="125">
        <v>1915.15</v>
      </c>
      <c r="H10" s="16">
        <f>C10/$C$9</f>
        <v>0.17670689982892987</v>
      </c>
    </row>
    <row r="11" spans="1:8">
      <c r="A11" s="20" t="s">
        <v>3</v>
      </c>
      <c r="B11" s="1"/>
      <c r="C11" s="1"/>
      <c r="D11" s="127"/>
      <c r="E11" s="125"/>
      <c r="F11" s="125"/>
      <c r="G11" s="125"/>
      <c r="H11" s="16">
        <f>C11/$C$9</f>
        <v>0</v>
      </c>
    </row>
    <row r="12" spans="1:8" ht="30">
      <c r="A12" s="20" t="s">
        <v>33</v>
      </c>
      <c r="B12" s="2" t="s">
        <v>31</v>
      </c>
      <c r="C12" s="1">
        <v>1318.5</v>
      </c>
      <c r="D12" s="127">
        <v>1358.1</v>
      </c>
      <c r="E12" s="125">
        <v>1358.1</v>
      </c>
      <c r="F12" s="125">
        <v>1358.1</v>
      </c>
      <c r="G12" s="125">
        <v>1358.1</v>
      </c>
      <c r="H12" s="16">
        <f>C12/$C$9</f>
        <v>0.12530887663942217</v>
      </c>
    </row>
    <row r="13" spans="1:8">
      <c r="A13" s="20" t="s">
        <v>32</v>
      </c>
      <c r="B13" s="2" t="s">
        <v>31</v>
      </c>
      <c r="C13" s="1">
        <v>383.34</v>
      </c>
      <c r="D13" s="127">
        <v>394.85</v>
      </c>
      <c r="E13" s="125">
        <v>394.85</v>
      </c>
      <c r="F13" s="125">
        <v>394.85</v>
      </c>
      <c r="G13" s="125">
        <v>394.85</v>
      </c>
      <c r="H13" s="16">
        <f>C13/$C$9</f>
        <v>3.6432237217259071E-2</v>
      </c>
    </row>
    <row r="14" spans="1:8" ht="30">
      <c r="A14" s="20" t="s">
        <v>34</v>
      </c>
      <c r="B14" s="2" t="s">
        <v>31</v>
      </c>
      <c r="C14" s="1">
        <v>983.36</v>
      </c>
      <c r="D14" s="127">
        <v>1012.89</v>
      </c>
      <c r="E14" s="125">
        <v>1012.89</v>
      </c>
      <c r="F14" s="125">
        <v>1012.89</v>
      </c>
      <c r="G14" s="125">
        <v>1012.89</v>
      </c>
      <c r="H14" s="16">
        <f t="shared" ref="H14:H18" si="0">C14/$C$9</f>
        <v>9.3457517582208702E-2</v>
      </c>
    </row>
    <row r="15" spans="1:8">
      <c r="A15" s="20" t="s">
        <v>32</v>
      </c>
      <c r="B15" s="2" t="s">
        <v>31</v>
      </c>
      <c r="C15" s="1">
        <v>325.45</v>
      </c>
      <c r="D15" s="127">
        <v>335.22</v>
      </c>
      <c r="E15" s="125">
        <v>335.22</v>
      </c>
      <c r="F15" s="125">
        <v>335.22</v>
      </c>
      <c r="G15" s="125">
        <v>335.22</v>
      </c>
      <c r="H15" s="16">
        <f t="shared" si="0"/>
        <v>3.093043147690553E-2</v>
      </c>
    </row>
    <row r="16" spans="1:8" ht="48.75" customHeight="1">
      <c r="A16" s="1" t="s">
        <v>35</v>
      </c>
      <c r="B16" s="2" t="s">
        <v>31</v>
      </c>
      <c r="C16" s="125">
        <v>8220.14</v>
      </c>
      <c r="D16" s="127">
        <v>8467.01</v>
      </c>
      <c r="E16" s="125">
        <v>8467.01</v>
      </c>
      <c r="F16" s="125">
        <v>8467.01</v>
      </c>
      <c r="G16" s="125">
        <v>8467.01</v>
      </c>
      <c r="H16" s="16">
        <f t="shared" si="0"/>
        <v>0.78123360577836909</v>
      </c>
    </row>
    <row r="17" spans="1:8">
      <c r="A17" s="20" t="s">
        <v>36</v>
      </c>
      <c r="B17" s="1"/>
      <c r="C17" s="1"/>
      <c r="D17" s="127"/>
      <c r="E17" s="125"/>
      <c r="F17" s="125"/>
      <c r="G17" s="125"/>
      <c r="H17" s="16">
        <f t="shared" si="0"/>
        <v>0</v>
      </c>
    </row>
    <row r="18" spans="1:8">
      <c r="A18" s="1"/>
      <c r="B18" s="2" t="s">
        <v>31</v>
      </c>
      <c r="C18" s="1">
        <v>1150.52</v>
      </c>
      <c r="D18" s="127">
        <v>1185.07</v>
      </c>
      <c r="E18" s="125">
        <v>1185.07</v>
      </c>
      <c r="F18" s="125">
        <v>1185.07</v>
      </c>
      <c r="G18" s="125">
        <v>1185.07</v>
      </c>
      <c r="H18" s="16">
        <f t="shared" si="0"/>
        <v>0.10934423113476525</v>
      </c>
    </row>
    <row r="19" spans="1:8" ht="30">
      <c r="A19" s="1" t="s">
        <v>37</v>
      </c>
      <c r="B19" s="2" t="s">
        <v>38</v>
      </c>
      <c r="C19" s="1">
        <v>25.47</v>
      </c>
      <c r="D19" s="1">
        <v>25</v>
      </c>
      <c r="E19" s="125">
        <v>25</v>
      </c>
      <c r="F19" s="125">
        <v>25</v>
      </c>
      <c r="G19" s="125">
        <v>25</v>
      </c>
    </row>
    <row r="20" spans="1:8">
      <c r="A20" s="20" t="s">
        <v>3</v>
      </c>
      <c r="B20" s="1"/>
      <c r="C20" s="1"/>
      <c r="D20" s="1"/>
      <c r="E20" s="125"/>
      <c r="F20" s="125"/>
      <c r="G20" s="125"/>
    </row>
    <row r="21" spans="1:8" ht="30">
      <c r="A21" s="20" t="s">
        <v>39</v>
      </c>
      <c r="B21" s="2" t="s">
        <v>38</v>
      </c>
      <c r="C21" s="1">
        <v>2.88</v>
      </c>
      <c r="D21" s="1">
        <v>3</v>
      </c>
      <c r="E21" s="125">
        <v>3</v>
      </c>
      <c r="F21" s="125">
        <v>3</v>
      </c>
      <c r="G21" s="125">
        <v>3</v>
      </c>
    </row>
    <row r="22" spans="1:8" ht="30">
      <c r="A22" s="20" t="s">
        <v>40</v>
      </c>
      <c r="B22" s="2" t="s">
        <v>38</v>
      </c>
      <c r="C22" s="1">
        <v>4.9800000000000004</v>
      </c>
      <c r="D22" s="1">
        <v>5</v>
      </c>
      <c r="E22" s="125">
        <v>5</v>
      </c>
      <c r="F22" s="125">
        <v>5</v>
      </c>
      <c r="G22" s="125">
        <v>5</v>
      </c>
    </row>
    <row r="23" spans="1:8" ht="45">
      <c r="A23" s="1" t="s">
        <v>41</v>
      </c>
      <c r="B23" s="2" t="s">
        <v>38</v>
      </c>
      <c r="C23" s="1">
        <v>1</v>
      </c>
      <c r="D23" s="1">
        <v>1</v>
      </c>
      <c r="E23" s="125">
        <v>1</v>
      </c>
      <c r="F23" s="125">
        <v>1</v>
      </c>
      <c r="G23" s="125">
        <v>1</v>
      </c>
    </row>
    <row r="24" spans="1:8">
      <c r="A24" s="20" t="s">
        <v>3</v>
      </c>
      <c r="B24" s="1"/>
      <c r="C24" s="1"/>
      <c r="D24" s="1"/>
      <c r="E24" s="125"/>
      <c r="F24" s="125"/>
      <c r="G24" s="125"/>
    </row>
    <row r="25" spans="1:8" ht="45">
      <c r="A25" s="20" t="s">
        <v>42</v>
      </c>
      <c r="B25" s="2" t="s">
        <v>38</v>
      </c>
      <c r="C25" s="1">
        <v>1</v>
      </c>
      <c r="D25" s="1">
        <v>1</v>
      </c>
      <c r="E25" s="128">
        <v>1</v>
      </c>
      <c r="F25" s="128">
        <v>1</v>
      </c>
      <c r="G25" s="128">
        <v>1</v>
      </c>
    </row>
    <row r="26" spans="1:8" ht="45">
      <c r="A26" s="20" t="s">
        <v>43</v>
      </c>
      <c r="B26" s="2" t="s">
        <v>38</v>
      </c>
      <c r="C26" s="1">
        <v>0</v>
      </c>
      <c r="D26" s="1">
        <v>0</v>
      </c>
      <c r="E26" s="128">
        <v>0</v>
      </c>
      <c r="F26" s="128">
        <v>0</v>
      </c>
      <c r="G26" s="128">
        <v>0</v>
      </c>
    </row>
    <row r="27" spans="1:8" ht="45">
      <c r="A27" s="1" t="s">
        <v>44</v>
      </c>
      <c r="B27" s="2" t="s">
        <v>38</v>
      </c>
      <c r="C27" s="1">
        <v>17.61</v>
      </c>
      <c r="D27" s="1">
        <v>18</v>
      </c>
      <c r="E27" s="128">
        <v>18</v>
      </c>
      <c r="F27" s="128">
        <v>18</v>
      </c>
      <c r="G27" s="128">
        <v>18</v>
      </c>
    </row>
    <row r="28" spans="1:8">
      <c r="A28" s="20" t="s">
        <v>36</v>
      </c>
      <c r="B28" s="1"/>
      <c r="C28" s="1"/>
      <c r="D28" s="1"/>
      <c r="E28" s="125"/>
      <c r="F28" s="125"/>
      <c r="G28" s="125"/>
    </row>
    <row r="29" spans="1:8" ht="60">
      <c r="A29" s="1" t="s">
        <v>45</v>
      </c>
      <c r="B29" s="2" t="s">
        <v>46</v>
      </c>
      <c r="C29" s="1">
        <v>40284</v>
      </c>
      <c r="D29" s="1">
        <v>39199</v>
      </c>
      <c r="E29" s="128">
        <v>39199</v>
      </c>
      <c r="F29" s="128">
        <v>39199</v>
      </c>
      <c r="G29" s="128">
        <v>39199</v>
      </c>
    </row>
    <row r="30" spans="1:8" ht="30">
      <c r="A30" s="1" t="s">
        <v>47</v>
      </c>
      <c r="B30" s="2" t="s">
        <v>46</v>
      </c>
      <c r="C30" s="2" t="s">
        <v>6</v>
      </c>
      <c r="D30" s="2" t="s">
        <v>6</v>
      </c>
      <c r="E30" s="2" t="s">
        <v>6</v>
      </c>
      <c r="F30" s="2" t="s">
        <v>6</v>
      </c>
      <c r="G30" s="2" t="s">
        <v>6</v>
      </c>
    </row>
    <row r="31" spans="1:8" ht="45">
      <c r="A31" s="20" t="s">
        <v>48</v>
      </c>
      <c r="B31" s="1"/>
      <c r="C31" s="1">
        <v>40284</v>
      </c>
      <c r="D31" s="1">
        <v>39199</v>
      </c>
      <c r="E31" s="128">
        <v>39199</v>
      </c>
      <c r="F31" s="128">
        <v>39199</v>
      </c>
      <c r="G31" s="128">
        <v>39199</v>
      </c>
    </row>
    <row r="32" spans="1:8">
      <c r="A32" s="1"/>
      <c r="B32" s="2" t="s">
        <v>46</v>
      </c>
      <c r="C32" s="1"/>
      <c r="D32" s="1"/>
      <c r="E32" s="125"/>
      <c r="F32" s="125"/>
      <c r="G32" s="125"/>
    </row>
    <row r="33" spans="1:7" ht="60">
      <c r="A33" s="1" t="s">
        <v>49</v>
      </c>
      <c r="B33" s="2" t="s">
        <v>50</v>
      </c>
      <c r="C33" s="1">
        <v>69</v>
      </c>
      <c r="D33" s="1">
        <v>67</v>
      </c>
      <c r="E33" s="128">
        <v>67</v>
      </c>
      <c r="F33" s="128">
        <v>67</v>
      </c>
      <c r="G33" s="128">
        <v>67</v>
      </c>
    </row>
    <row r="34" spans="1:7" ht="60">
      <c r="A34" s="1" t="s">
        <v>51</v>
      </c>
      <c r="B34" s="2" t="s">
        <v>50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</row>
    <row r="35" spans="1:7" ht="45">
      <c r="A35" s="20" t="s">
        <v>48</v>
      </c>
      <c r="B35" s="1"/>
      <c r="C35" s="1">
        <v>100</v>
      </c>
      <c r="D35" s="1">
        <v>100</v>
      </c>
      <c r="E35" s="125">
        <v>100</v>
      </c>
      <c r="F35" s="125">
        <v>100</v>
      </c>
      <c r="G35" s="125">
        <v>100</v>
      </c>
    </row>
    <row r="36" spans="1:7">
      <c r="A36" s="1"/>
      <c r="B36" s="2" t="s">
        <v>50</v>
      </c>
      <c r="C36" s="1"/>
      <c r="D36" s="1"/>
      <c r="E36" s="125"/>
      <c r="F36" s="125"/>
      <c r="G36" s="125"/>
    </row>
    <row r="37" spans="1:7" ht="30">
      <c r="A37" s="1" t="s">
        <v>52</v>
      </c>
      <c r="B37" s="2" t="s">
        <v>6</v>
      </c>
      <c r="C37" s="2" t="s">
        <v>6</v>
      </c>
      <c r="D37" s="2" t="s">
        <v>6</v>
      </c>
      <c r="E37" s="2" t="s">
        <v>6</v>
      </c>
      <c r="F37" s="2" t="s">
        <v>6</v>
      </c>
      <c r="G37" s="2" t="s">
        <v>6</v>
      </c>
    </row>
    <row r="38" spans="1:7" ht="30">
      <c r="A38" s="1" t="s">
        <v>53</v>
      </c>
      <c r="B38" s="2" t="s">
        <v>54</v>
      </c>
      <c r="C38" s="1">
        <v>490.3</v>
      </c>
      <c r="D38" s="1">
        <v>490.3</v>
      </c>
      <c r="E38" s="125">
        <v>490.3</v>
      </c>
      <c r="F38" s="125">
        <v>490.3</v>
      </c>
      <c r="G38" s="125">
        <v>490.3</v>
      </c>
    </row>
    <row r="39" spans="1:7">
      <c r="A39" s="20" t="s">
        <v>3</v>
      </c>
      <c r="B39" s="1"/>
      <c r="C39" s="1"/>
      <c r="D39" s="1"/>
      <c r="E39" s="125"/>
      <c r="F39" s="125"/>
      <c r="G39" s="125"/>
    </row>
    <row r="40" spans="1:7" ht="30">
      <c r="A40" s="20" t="s">
        <v>55</v>
      </c>
      <c r="B40" s="2" t="s">
        <v>54</v>
      </c>
      <c r="C40" s="1">
        <v>490.3</v>
      </c>
      <c r="D40" s="1">
        <v>490.3</v>
      </c>
      <c r="E40" s="125">
        <v>490.3</v>
      </c>
      <c r="F40" s="125">
        <v>490.3</v>
      </c>
      <c r="G40" s="125">
        <v>490.3</v>
      </c>
    </row>
    <row r="41" spans="1:7" ht="45">
      <c r="A41" s="20" t="s">
        <v>56</v>
      </c>
      <c r="B41" s="2" t="s">
        <v>54</v>
      </c>
      <c r="C41" s="1">
        <v>0</v>
      </c>
      <c r="D41" s="1">
        <v>0</v>
      </c>
      <c r="E41" s="125">
        <v>0</v>
      </c>
      <c r="F41" s="125">
        <v>0</v>
      </c>
      <c r="G41" s="125">
        <v>0</v>
      </c>
    </row>
    <row r="42" spans="1:7" ht="30">
      <c r="A42" s="20" t="s">
        <v>57</v>
      </c>
      <c r="B42" s="2" t="s">
        <v>54</v>
      </c>
      <c r="C42" s="1">
        <v>0</v>
      </c>
      <c r="D42" s="1">
        <v>0</v>
      </c>
      <c r="E42" s="125">
        <v>0</v>
      </c>
      <c r="F42" s="125">
        <v>0</v>
      </c>
      <c r="G42" s="125">
        <v>0</v>
      </c>
    </row>
    <row r="43" spans="1:7" ht="30">
      <c r="A43" s="1" t="s">
        <v>58</v>
      </c>
      <c r="B43" s="2" t="s">
        <v>31</v>
      </c>
      <c r="C43" s="1">
        <v>457.8</v>
      </c>
      <c r="D43" s="126">
        <v>320.2</v>
      </c>
      <c r="E43" s="125">
        <v>320.2</v>
      </c>
      <c r="F43" s="125">
        <v>320.2</v>
      </c>
      <c r="G43" s="125">
        <v>320.2</v>
      </c>
    </row>
    <row r="44" spans="1:7">
      <c r="A44" s="20" t="s">
        <v>3</v>
      </c>
      <c r="B44" s="1"/>
      <c r="C44" s="1"/>
      <c r="D44" s="1"/>
      <c r="E44" s="125"/>
      <c r="F44" s="125"/>
      <c r="G44" s="125"/>
    </row>
    <row r="45" spans="1:7" ht="45">
      <c r="A45" s="20" t="s">
        <v>59</v>
      </c>
      <c r="B45" s="2" t="s">
        <v>31</v>
      </c>
      <c r="C45" s="1">
        <v>0</v>
      </c>
      <c r="D45" s="126">
        <v>0</v>
      </c>
      <c r="E45" s="125">
        <v>0</v>
      </c>
      <c r="F45" s="125">
        <v>0</v>
      </c>
      <c r="G45" s="125">
        <v>0</v>
      </c>
    </row>
    <row r="46" spans="1:7" ht="60">
      <c r="A46" s="1" t="s">
        <v>60</v>
      </c>
      <c r="B46" s="2" t="s">
        <v>61</v>
      </c>
      <c r="C46" s="1">
        <v>0.27</v>
      </c>
      <c r="D46" s="1">
        <v>0</v>
      </c>
      <c r="E46" s="125">
        <v>0</v>
      </c>
      <c r="F46" s="125">
        <v>0</v>
      </c>
      <c r="G46" s="125">
        <v>0</v>
      </c>
    </row>
    <row r="47" spans="1:7" ht="60">
      <c r="A47" s="1" t="s">
        <v>62</v>
      </c>
      <c r="B47" s="2" t="s">
        <v>61</v>
      </c>
      <c r="C47" s="1">
        <v>0.01</v>
      </c>
      <c r="D47" s="1">
        <v>0</v>
      </c>
      <c r="E47" s="125">
        <v>0</v>
      </c>
      <c r="F47" s="125">
        <v>0</v>
      </c>
      <c r="G47" s="125">
        <v>0</v>
      </c>
    </row>
    <row r="48" spans="1:7" ht="75">
      <c r="A48" s="1" t="s">
        <v>63</v>
      </c>
      <c r="B48" s="2" t="s">
        <v>61</v>
      </c>
      <c r="C48" s="1">
        <v>0</v>
      </c>
      <c r="D48" s="1">
        <v>0</v>
      </c>
      <c r="E48" s="125">
        <v>0</v>
      </c>
      <c r="F48" s="125">
        <v>0</v>
      </c>
      <c r="G48" s="125">
        <v>0</v>
      </c>
    </row>
    <row r="49" spans="1:7">
      <c r="A49" s="20" t="s">
        <v>3</v>
      </c>
      <c r="B49" s="1"/>
      <c r="C49" s="1"/>
      <c r="D49" s="1"/>
      <c r="E49" s="125"/>
      <c r="F49" s="125"/>
      <c r="G49" s="125"/>
    </row>
    <row r="50" spans="1:7">
      <c r="A50" s="1"/>
      <c r="B50" s="2" t="s">
        <v>61</v>
      </c>
      <c r="C50" s="1"/>
      <c r="D50" s="1"/>
      <c r="E50" s="125"/>
      <c r="F50" s="125"/>
      <c r="G50" s="125"/>
    </row>
    <row r="51" spans="1:7" ht="30">
      <c r="A51" s="1" t="s">
        <v>64</v>
      </c>
      <c r="B51" s="1"/>
      <c r="C51" s="1"/>
      <c r="D51" s="1"/>
      <c r="E51" s="128"/>
      <c r="F51" s="128"/>
      <c r="G51" s="128"/>
    </row>
    <row r="52" spans="1:7" ht="30">
      <c r="A52" s="1" t="s">
        <v>65</v>
      </c>
      <c r="B52" s="2" t="s">
        <v>61</v>
      </c>
      <c r="C52" s="1">
        <v>1</v>
      </c>
      <c r="D52" s="1">
        <v>1</v>
      </c>
      <c r="E52" s="128">
        <f t="shared" ref="E52:G52" si="1">D52</f>
        <v>1</v>
      </c>
      <c r="F52" s="128">
        <f t="shared" si="1"/>
        <v>1</v>
      </c>
      <c r="G52" s="128">
        <f t="shared" si="1"/>
        <v>1</v>
      </c>
    </row>
    <row r="53" spans="1:7">
      <c r="A53" s="20" t="s">
        <v>3</v>
      </c>
      <c r="B53" s="1"/>
      <c r="C53" s="1"/>
      <c r="D53" s="1"/>
      <c r="E53" s="128"/>
      <c r="F53" s="128"/>
      <c r="G53" s="128"/>
    </row>
    <row r="54" spans="1:7" ht="45">
      <c r="A54" s="20" t="s">
        <v>66</v>
      </c>
      <c r="B54" s="2" t="s">
        <v>61</v>
      </c>
      <c r="C54" s="1">
        <v>1</v>
      </c>
      <c r="D54" s="1">
        <v>1</v>
      </c>
      <c r="E54" s="128">
        <f t="shared" ref="E54:G54" si="2">D54</f>
        <v>1</v>
      </c>
      <c r="F54" s="128">
        <f t="shared" si="2"/>
        <v>1</v>
      </c>
      <c r="G54" s="128">
        <f t="shared" si="2"/>
        <v>1</v>
      </c>
    </row>
    <row r="55" spans="1:7">
      <c r="A55" s="1" t="s">
        <v>67</v>
      </c>
      <c r="B55" s="1"/>
      <c r="C55" s="1"/>
      <c r="D55" s="1"/>
      <c r="E55" s="1"/>
      <c r="F55" s="1"/>
      <c r="G55" s="1"/>
    </row>
    <row r="56" spans="1:7" ht="45">
      <c r="A56" s="1" t="s">
        <v>68</v>
      </c>
      <c r="B56" s="2" t="s">
        <v>69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</row>
    <row r="57" spans="1:7" ht="45">
      <c r="A57" s="1" t="s">
        <v>70</v>
      </c>
      <c r="B57" s="2" t="s">
        <v>71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</row>
    <row r="59" spans="1:7" ht="150" customHeight="1">
      <c r="A59" s="273" t="s">
        <v>427</v>
      </c>
      <c r="B59" s="274"/>
      <c r="C59" s="274"/>
      <c r="D59" s="274"/>
      <c r="E59" s="274"/>
      <c r="F59" s="274"/>
      <c r="G59" s="274"/>
    </row>
  </sheetData>
  <mergeCells count="1">
    <mergeCell ref="A59:G59"/>
  </mergeCells>
  <pageMargins left="0.70866141732283472" right="0" top="0.15748031496062992" bottom="0.35433070866141736" header="0.31496062992125984" footer="0.11811023622047245"/>
  <pageSetup paperSize="9" scale="70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SheetLayoutView="100" workbookViewId="0">
      <selection activeCell="D8" sqref="D8"/>
    </sheetView>
  </sheetViews>
  <sheetFormatPr defaultRowHeight="15"/>
  <cols>
    <col min="1" max="1" width="44.28515625" customWidth="1"/>
    <col min="2" max="2" width="17.5703125" customWidth="1"/>
    <col min="3" max="3" width="17.28515625" customWidth="1"/>
    <col min="4" max="4" width="18.28515625" customWidth="1"/>
  </cols>
  <sheetData>
    <row r="1" spans="1:7" ht="34.5" customHeight="1">
      <c r="A1" s="275" t="s">
        <v>245</v>
      </c>
      <c r="B1" s="276"/>
      <c r="C1" s="276"/>
      <c r="D1" s="276"/>
    </row>
    <row r="2" spans="1:7" ht="9.75" customHeight="1">
      <c r="A2" s="72"/>
      <c r="B2" s="73"/>
      <c r="C2" s="73"/>
      <c r="D2" s="73"/>
    </row>
    <row r="3" spans="1:7" ht="15.75">
      <c r="A3" s="120" t="s">
        <v>366</v>
      </c>
      <c r="B3" s="122">
        <f>стр.1!AL16</f>
        <v>16</v>
      </c>
      <c r="C3" s="121" t="str">
        <f>стр.1!AS16</f>
        <v>января</v>
      </c>
      <c r="D3" s="393">
        <v>2017</v>
      </c>
    </row>
    <row r="4" spans="1:7">
      <c r="A4" s="18"/>
    </row>
    <row r="5" spans="1:7" ht="86.25" customHeight="1">
      <c r="A5" s="19" t="s">
        <v>246</v>
      </c>
      <c r="B5" s="19" t="s">
        <v>247</v>
      </c>
      <c r="C5" s="19" t="s">
        <v>248</v>
      </c>
      <c r="D5" s="19" t="s">
        <v>249</v>
      </c>
    </row>
    <row r="6" spans="1:7" ht="30">
      <c r="A6" s="1" t="s">
        <v>250</v>
      </c>
      <c r="B6" s="1"/>
      <c r="C6" s="1"/>
      <c r="D6" s="1"/>
    </row>
    <row r="7" spans="1:7" ht="165">
      <c r="A7" s="1" t="s">
        <v>315</v>
      </c>
      <c r="B7" s="113">
        <v>2017</v>
      </c>
      <c r="C7" s="1" t="s">
        <v>316</v>
      </c>
      <c r="D7" s="125">
        <v>22</v>
      </c>
    </row>
    <row r="8" spans="1:7" ht="30">
      <c r="A8" s="1" t="s">
        <v>253</v>
      </c>
      <c r="B8" s="1"/>
      <c r="C8" s="1"/>
      <c r="D8" s="1"/>
    </row>
    <row r="9" spans="1:7" ht="30">
      <c r="A9" s="1" t="s">
        <v>312</v>
      </c>
      <c r="B9" s="113">
        <v>2017</v>
      </c>
      <c r="C9" s="1" t="s">
        <v>317</v>
      </c>
      <c r="D9" s="1"/>
    </row>
    <row r="10" spans="1:7" ht="30">
      <c r="A10" s="1" t="s">
        <v>254</v>
      </c>
      <c r="B10" s="1"/>
      <c r="C10" s="1"/>
      <c r="D10" s="1"/>
    </row>
    <row r="11" spans="1:7" ht="30">
      <c r="A11" s="1" t="s">
        <v>314</v>
      </c>
      <c r="B11" s="113">
        <v>2017</v>
      </c>
      <c r="C11" s="114">
        <v>0.45</v>
      </c>
      <c r="D11" s="1">
        <v>0</v>
      </c>
    </row>
    <row r="12" spans="1:7" ht="30">
      <c r="A12" s="1" t="s">
        <v>251</v>
      </c>
      <c r="B12" s="1"/>
      <c r="C12" s="1"/>
      <c r="D12" s="1"/>
    </row>
    <row r="13" spans="1:7" ht="53.25" customHeight="1">
      <c r="A13" s="1" t="s">
        <v>313</v>
      </c>
      <c r="B13" s="113">
        <v>2017</v>
      </c>
      <c r="C13" s="1" t="s">
        <v>318</v>
      </c>
      <c r="D13" s="1">
        <v>0</v>
      </c>
    </row>
    <row r="14" spans="1:7">
      <c r="A14" s="1" t="s">
        <v>252</v>
      </c>
      <c r="B14" s="19" t="s">
        <v>6</v>
      </c>
      <c r="C14" s="19" t="s">
        <v>6</v>
      </c>
      <c r="D14" s="1"/>
    </row>
    <row r="16" spans="1:7" ht="148.5" customHeight="1">
      <c r="A16" s="273" t="str">
        <f>раздел.3!A59</f>
        <v>Руководитель финансово-экономической
службы учреждения  ______________ ___Серикова В.А.____
                                         (подпись)         (расшифровка подписи)
Исполнитель             ______________ ______Зуйкова О.В.____
                                         (подпись)         (расшифровка подписи)
тел. _________________________
на "_16__" _января______ 20_16_ г.</v>
      </c>
      <c r="B16" s="274"/>
      <c r="C16" s="274"/>
      <c r="D16" s="274"/>
      <c r="E16" s="74"/>
      <c r="F16" s="74"/>
      <c r="G16" s="74"/>
    </row>
  </sheetData>
  <mergeCells count="2">
    <mergeCell ref="A1:D1"/>
    <mergeCell ref="A16:D1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view="pageBreakPreview" topLeftCell="A5" zoomScale="90" zoomScaleSheetLayoutView="90" workbookViewId="0">
      <selection activeCell="AK55" sqref="AK55"/>
    </sheetView>
  </sheetViews>
  <sheetFormatPr defaultColWidth="0.85546875" defaultRowHeight="12"/>
  <cols>
    <col min="1" max="59" width="0.85546875" style="102"/>
    <col min="60" max="60" width="2" style="102" customWidth="1"/>
    <col min="61" max="315" width="0.85546875" style="102"/>
    <col min="316" max="316" width="2" style="102" customWidth="1"/>
    <col min="317" max="571" width="0.85546875" style="102"/>
    <col min="572" max="572" width="2" style="102" customWidth="1"/>
    <col min="573" max="827" width="0.85546875" style="102"/>
    <col min="828" max="828" width="2" style="102" customWidth="1"/>
    <col min="829" max="1083" width="0.85546875" style="102"/>
    <col min="1084" max="1084" width="2" style="102" customWidth="1"/>
    <col min="1085" max="1339" width="0.85546875" style="102"/>
    <col min="1340" max="1340" width="2" style="102" customWidth="1"/>
    <col min="1341" max="1595" width="0.85546875" style="102"/>
    <col min="1596" max="1596" width="2" style="102" customWidth="1"/>
    <col min="1597" max="1851" width="0.85546875" style="102"/>
    <col min="1852" max="1852" width="2" style="102" customWidth="1"/>
    <col min="1853" max="2107" width="0.85546875" style="102"/>
    <col min="2108" max="2108" width="2" style="102" customWidth="1"/>
    <col min="2109" max="2363" width="0.85546875" style="102"/>
    <col min="2364" max="2364" width="2" style="102" customWidth="1"/>
    <col min="2365" max="2619" width="0.85546875" style="102"/>
    <col min="2620" max="2620" width="2" style="102" customWidth="1"/>
    <col min="2621" max="2875" width="0.85546875" style="102"/>
    <col min="2876" max="2876" width="2" style="102" customWidth="1"/>
    <col min="2877" max="3131" width="0.85546875" style="102"/>
    <col min="3132" max="3132" width="2" style="102" customWidth="1"/>
    <col min="3133" max="3387" width="0.85546875" style="102"/>
    <col min="3388" max="3388" width="2" style="102" customWidth="1"/>
    <col min="3389" max="3643" width="0.85546875" style="102"/>
    <col min="3644" max="3644" width="2" style="102" customWidth="1"/>
    <col min="3645" max="3899" width="0.85546875" style="102"/>
    <col min="3900" max="3900" width="2" style="102" customWidth="1"/>
    <col min="3901" max="4155" width="0.85546875" style="102"/>
    <col min="4156" max="4156" width="2" style="102" customWidth="1"/>
    <col min="4157" max="4411" width="0.85546875" style="102"/>
    <col min="4412" max="4412" width="2" style="102" customWidth="1"/>
    <col min="4413" max="4667" width="0.85546875" style="102"/>
    <col min="4668" max="4668" width="2" style="102" customWidth="1"/>
    <col min="4669" max="4923" width="0.85546875" style="102"/>
    <col min="4924" max="4924" width="2" style="102" customWidth="1"/>
    <col min="4925" max="5179" width="0.85546875" style="102"/>
    <col min="5180" max="5180" width="2" style="102" customWidth="1"/>
    <col min="5181" max="5435" width="0.85546875" style="102"/>
    <col min="5436" max="5436" width="2" style="102" customWidth="1"/>
    <col min="5437" max="5691" width="0.85546875" style="102"/>
    <col min="5692" max="5692" width="2" style="102" customWidth="1"/>
    <col min="5693" max="5947" width="0.85546875" style="102"/>
    <col min="5948" max="5948" width="2" style="102" customWidth="1"/>
    <col min="5949" max="6203" width="0.85546875" style="102"/>
    <col min="6204" max="6204" width="2" style="102" customWidth="1"/>
    <col min="6205" max="6459" width="0.85546875" style="102"/>
    <col min="6460" max="6460" width="2" style="102" customWidth="1"/>
    <col min="6461" max="6715" width="0.85546875" style="102"/>
    <col min="6716" max="6716" width="2" style="102" customWidth="1"/>
    <col min="6717" max="6971" width="0.85546875" style="102"/>
    <col min="6972" max="6972" width="2" style="102" customWidth="1"/>
    <col min="6973" max="7227" width="0.85546875" style="102"/>
    <col min="7228" max="7228" width="2" style="102" customWidth="1"/>
    <col min="7229" max="7483" width="0.85546875" style="102"/>
    <col min="7484" max="7484" width="2" style="102" customWidth="1"/>
    <col min="7485" max="7739" width="0.85546875" style="102"/>
    <col min="7740" max="7740" width="2" style="102" customWidth="1"/>
    <col min="7741" max="7995" width="0.85546875" style="102"/>
    <col min="7996" max="7996" width="2" style="102" customWidth="1"/>
    <col min="7997" max="8251" width="0.85546875" style="102"/>
    <col min="8252" max="8252" width="2" style="102" customWidth="1"/>
    <col min="8253" max="8507" width="0.85546875" style="102"/>
    <col min="8508" max="8508" width="2" style="102" customWidth="1"/>
    <col min="8509" max="8763" width="0.85546875" style="102"/>
    <col min="8764" max="8764" width="2" style="102" customWidth="1"/>
    <col min="8765" max="9019" width="0.85546875" style="102"/>
    <col min="9020" max="9020" width="2" style="102" customWidth="1"/>
    <col min="9021" max="9275" width="0.85546875" style="102"/>
    <col min="9276" max="9276" width="2" style="102" customWidth="1"/>
    <col min="9277" max="9531" width="0.85546875" style="102"/>
    <col min="9532" max="9532" width="2" style="102" customWidth="1"/>
    <col min="9533" max="9787" width="0.85546875" style="102"/>
    <col min="9788" max="9788" width="2" style="102" customWidth="1"/>
    <col min="9789" max="10043" width="0.85546875" style="102"/>
    <col min="10044" max="10044" width="2" style="102" customWidth="1"/>
    <col min="10045" max="10299" width="0.85546875" style="102"/>
    <col min="10300" max="10300" width="2" style="102" customWidth="1"/>
    <col min="10301" max="10555" width="0.85546875" style="102"/>
    <col min="10556" max="10556" width="2" style="102" customWidth="1"/>
    <col min="10557" max="10811" width="0.85546875" style="102"/>
    <col min="10812" max="10812" width="2" style="102" customWidth="1"/>
    <col min="10813" max="11067" width="0.85546875" style="102"/>
    <col min="11068" max="11068" width="2" style="102" customWidth="1"/>
    <col min="11069" max="11323" width="0.85546875" style="102"/>
    <col min="11324" max="11324" width="2" style="102" customWidth="1"/>
    <col min="11325" max="11579" width="0.85546875" style="102"/>
    <col min="11580" max="11580" width="2" style="102" customWidth="1"/>
    <col min="11581" max="11835" width="0.85546875" style="102"/>
    <col min="11836" max="11836" width="2" style="102" customWidth="1"/>
    <col min="11837" max="12091" width="0.85546875" style="102"/>
    <col min="12092" max="12092" width="2" style="102" customWidth="1"/>
    <col min="12093" max="12347" width="0.85546875" style="102"/>
    <col min="12348" max="12348" width="2" style="102" customWidth="1"/>
    <col min="12349" max="12603" width="0.85546875" style="102"/>
    <col min="12604" max="12604" width="2" style="102" customWidth="1"/>
    <col min="12605" max="12859" width="0.85546875" style="102"/>
    <col min="12860" max="12860" width="2" style="102" customWidth="1"/>
    <col min="12861" max="13115" width="0.85546875" style="102"/>
    <col min="13116" max="13116" width="2" style="102" customWidth="1"/>
    <col min="13117" max="13371" width="0.85546875" style="102"/>
    <col min="13372" max="13372" width="2" style="102" customWidth="1"/>
    <col min="13373" max="13627" width="0.85546875" style="102"/>
    <col min="13628" max="13628" width="2" style="102" customWidth="1"/>
    <col min="13629" max="13883" width="0.85546875" style="102"/>
    <col min="13884" max="13884" width="2" style="102" customWidth="1"/>
    <col min="13885" max="14139" width="0.85546875" style="102"/>
    <col min="14140" max="14140" width="2" style="102" customWidth="1"/>
    <col min="14141" max="14395" width="0.85546875" style="102"/>
    <col min="14396" max="14396" width="2" style="102" customWidth="1"/>
    <col min="14397" max="14651" width="0.85546875" style="102"/>
    <col min="14652" max="14652" width="2" style="102" customWidth="1"/>
    <col min="14653" max="14907" width="0.85546875" style="102"/>
    <col min="14908" max="14908" width="2" style="102" customWidth="1"/>
    <col min="14909" max="15163" width="0.85546875" style="102"/>
    <col min="15164" max="15164" width="2" style="102" customWidth="1"/>
    <col min="15165" max="15419" width="0.85546875" style="102"/>
    <col min="15420" max="15420" width="2" style="102" customWidth="1"/>
    <col min="15421" max="15675" width="0.85546875" style="102"/>
    <col min="15676" max="15676" width="2" style="102" customWidth="1"/>
    <col min="15677" max="15931" width="0.85546875" style="102"/>
    <col min="15932" max="15932" width="2" style="102" customWidth="1"/>
    <col min="15933" max="16187" width="0.85546875" style="102"/>
    <col min="16188" max="16188" width="2" style="102" customWidth="1"/>
    <col min="16189" max="16384" width="0.85546875" style="102"/>
  </cols>
  <sheetData>
    <row r="1" spans="1:167" s="75" customFormat="1" ht="9" customHeight="1">
      <c r="CS1" s="390" t="s">
        <v>255</v>
      </c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  <c r="FK1" s="390"/>
    </row>
    <row r="2" spans="1:167" s="75" customFormat="1" ht="9" customHeight="1">
      <c r="CS2" s="390" t="s">
        <v>256</v>
      </c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0"/>
      <c r="DY2" s="390"/>
      <c r="DZ2" s="390"/>
      <c r="EA2" s="390"/>
      <c r="EB2" s="390"/>
      <c r="EC2" s="390"/>
      <c r="ED2" s="390"/>
      <c r="EE2" s="390"/>
      <c r="EF2" s="390"/>
      <c r="EG2" s="390"/>
      <c r="EH2" s="390"/>
      <c r="EI2" s="390"/>
      <c r="EJ2" s="390"/>
      <c r="EK2" s="390"/>
      <c r="EL2" s="390"/>
      <c r="EM2" s="390"/>
      <c r="EN2" s="390"/>
      <c r="EO2" s="390"/>
      <c r="EP2" s="390"/>
      <c r="EQ2" s="390"/>
      <c r="ER2" s="390"/>
      <c r="ES2" s="390"/>
      <c r="ET2" s="390"/>
      <c r="EU2" s="390"/>
      <c r="EV2" s="390"/>
      <c r="EW2" s="390"/>
      <c r="EX2" s="390"/>
      <c r="EY2" s="390"/>
      <c r="EZ2" s="390"/>
      <c r="FA2" s="390"/>
      <c r="FB2" s="390"/>
      <c r="FC2" s="390"/>
      <c r="FD2" s="390"/>
      <c r="FE2" s="390"/>
      <c r="FF2" s="390"/>
      <c r="FG2" s="390"/>
      <c r="FH2" s="390"/>
      <c r="FI2" s="390"/>
      <c r="FJ2" s="390"/>
      <c r="FK2" s="390"/>
    </row>
    <row r="3" spans="1:167" s="75" customFormat="1" ht="9" customHeight="1">
      <c r="CS3" s="390" t="s">
        <v>257</v>
      </c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V3" s="390"/>
      <c r="DW3" s="390"/>
      <c r="DX3" s="390"/>
      <c r="DY3" s="390"/>
      <c r="DZ3" s="390"/>
      <c r="EA3" s="390"/>
      <c r="EB3" s="390"/>
      <c r="EC3" s="390"/>
      <c r="ED3" s="390"/>
      <c r="EE3" s="390"/>
      <c r="EF3" s="390"/>
      <c r="EG3" s="390"/>
      <c r="EH3" s="390"/>
      <c r="EI3" s="390"/>
      <c r="EJ3" s="390"/>
      <c r="EK3" s="390"/>
      <c r="EL3" s="390"/>
      <c r="EM3" s="390"/>
      <c r="EN3" s="390"/>
      <c r="EO3" s="390"/>
      <c r="EP3" s="390"/>
      <c r="EQ3" s="390"/>
      <c r="ER3" s="390"/>
      <c r="ES3" s="390"/>
      <c r="ET3" s="390"/>
      <c r="EU3" s="390"/>
      <c r="EV3" s="390"/>
      <c r="EW3" s="390"/>
      <c r="EX3" s="390"/>
      <c r="EY3" s="390"/>
      <c r="EZ3" s="390"/>
      <c r="FA3" s="390"/>
      <c r="FB3" s="390"/>
      <c r="FC3" s="390"/>
      <c r="FD3" s="390"/>
      <c r="FE3" s="390"/>
      <c r="FF3" s="390"/>
      <c r="FG3" s="390"/>
      <c r="FH3" s="390"/>
      <c r="FI3" s="390"/>
      <c r="FJ3" s="390"/>
      <c r="FK3" s="390"/>
    </row>
    <row r="4" spans="1:167" s="75" customFormat="1" ht="9" customHeight="1">
      <c r="CS4" s="390" t="s">
        <v>258</v>
      </c>
      <c r="CT4" s="390"/>
      <c r="CU4" s="390"/>
      <c r="CV4" s="390"/>
      <c r="CW4" s="390"/>
      <c r="CX4" s="390"/>
      <c r="CY4" s="390"/>
      <c r="CZ4" s="390"/>
      <c r="DA4" s="390"/>
      <c r="DB4" s="390"/>
      <c r="DC4" s="390"/>
      <c r="DD4" s="390"/>
      <c r="DE4" s="390"/>
      <c r="DF4" s="390"/>
      <c r="DG4" s="390"/>
      <c r="DH4" s="390"/>
      <c r="DI4" s="390"/>
      <c r="DJ4" s="390"/>
      <c r="DK4" s="390"/>
      <c r="DL4" s="390"/>
      <c r="DM4" s="390"/>
      <c r="DN4" s="390"/>
      <c r="DO4" s="390"/>
      <c r="DP4" s="390"/>
      <c r="DQ4" s="390"/>
      <c r="DR4" s="390"/>
      <c r="DS4" s="390"/>
      <c r="DT4" s="390"/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390"/>
      <c r="EG4" s="390"/>
      <c r="EH4" s="390"/>
      <c r="EI4" s="390"/>
      <c r="EJ4" s="390"/>
      <c r="EK4" s="390"/>
      <c r="EL4" s="390"/>
      <c r="EM4" s="390"/>
      <c r="EN4" s="390"/>
      <c r="EO4" s="390"/>
      <c r="EP4" s="390"/>
      <c r="EQ4" s="390"/>
      <c r="ER4" s="390"/>
      <c r="ES4" s="390"/>
      <c r="ET4" s="390"/>
      <c r="EU4" s="390"/>
      <c r="EV4" s="390"/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0"/>
    </row>
    <row r="5" spans="1:167" s="75" customFormat="1" ht="21" customHeight="1">
      <c r="CS5" s="390" t="s">
        <v>259</v>
      </c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0"/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0"/>
      <c r="EJ5" s="390"/>
      <c r="EK5" s="390"/>
      <c r="EL5" s="390"/>
      <c r="EM5" s="390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0"/>
    </row>
    <row r="6" spans="1:167" s="75" customFormat="1" ht="6" customHeight="1"/>
    <row r="7" spans="1:167" s="76" customFormat="1" ht="10.5" customHeight="1">
      <c r="BP7" s="321" t="s">
        <v>126</v>
      </c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1"/>
      <c r="ET7" s="321"/>
      <c r="EU7" s="321"/>
      <c r="EV7" s="321"/>
      <c r="EW7" s="321"/>
      <c r="EX7" s="321"/>
      <c r="EY7" s="321"/>
      <c r="EZ7" s="321"/>
      <c r="FA7" s="321"/>
      <c r="FB7" s="321"/>
      <c r="FC7" s="321"/>
      <c r="FD7" s="321"/>
      <c r="FE7" s="321"/>
      <c r="FF7" s="321"/>
      <c r="FG7" s="321"/>
      <c r="FH7" s="321"/>
      <c r="FI7" s="321"/>
      <c r="FJ7" s="321"/>
      <c r="FK7" s="321"/>
    </row>
    <row r="8" spans="1:167" s="76" customFormat="1" ht="10.5" customHeight="1">
      <c r="BP8" s="282" t="s">
        <v>323</v>
      </c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</row>
    <row r="9" spans="1:167" s="75" customFormat="1" ht="9.75" customHeight="1">
      <c r="BP9" s="290" t="s">
        <v>260</v>
      </c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0"/>
    </row>
    <row r="10" spans="1:167" s="76" customFormat="1" ht="10.5" customHeight="1"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</row>
    <row r="11" spans="1:167" s="75" customFormat="1" ht="9.75" customHeight="1">
      <c r="BP11" s="289" t="s">
        <v>261</v>
      </c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</row>
    <row r="12" spans="1:167" s="76" customFormat="1" ht="10.5" customHeight="1"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77"/>
      <c r="CM12" s="77"/>
      <c r="DT12" s="77"/>
      <c r="DU12" s="77"/>
      <c r="DV12" s="77"/>
      <c r="DW12" s="77"/>
      <c r="DX12" s="77"/>
      <c r="DY12" s="282" t="s">
        <v>324</v>
      </c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</row>
    <row r="13" spans="1:167" s="75" customFormat="1" ht="9.75" customHeight="1">
      <c r="BP13" s="289" t="s">
        <v>128</v>
      </c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78"/>
      <c r="CM13" s="78"/>
      <c r="DY13" s="290" t="s">
        <v>129</v>
      </c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</row>
    <row r="14" spans="1:167" s="76" customFormat="1" ht="10.5" customHeight="1">
      <c r="BP14" s="79" t="s">
        <v>130</v>
      </c>
      <c r="BQ14" s="281">
        <f>раздел.3!B4</f>
        <v>16</v>
      </c>
      <c r="BR14" s="282"/>
      <c r="BS14" s="282"/>
      <c r="BT14" s="282"/>
      <c r="BU14" s="282"/>
      <c r="BV14" s="279" t="s">
        <v>130</v>
      </c>
      <c r="BW14" s="279"/>
      <c r="BX14" s="281" t="str">
        <f>раздел.3!C4</f>
        <v>января</v>
      </c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0">
        <v>20</v>
      </c>
      <c r="CV14" s="280"/>
      <c r="CW14" s="280"/>
      <c r="CX14" s="280"/>
      <c r="CY14" s="283">
        <f>раздел.3!E4</f>
        <v>17</v>
      </c>
      <c r="CZ14" s="284"/>
      <c r="DA14" s="284"/>
      <c r="DB14" s="279" t="s">
        <v>131</v>
      </c>
      <c r="DC14" s="279"/>
      <c r="DD14" s="279"/>
      <c r="FK14" s="79"/>
    </row>
    <row r="15" spans="1:167" s="80" customFormat="1" ht="15" customHeight="1">
      <c r="B15" s="381" t="s">
        <v>262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381"/>
      <c r="DW15" s="381"/>
      <c r="DX15" s="381"/>
      <c r="DY15" s="381"/>
      <c r="DZ15" s="381"/>
      <c r="EA15" s="381"/>
      <c r="EB15" s="381"/>
      <c r="EC15" s="381"/>
      <c r="ED15" s="381"/>
      <c r="EE15" s="381"/>
      <c r="EF15" s="381"/>
      <c r="EG15" s="381"/>
      <c r="EH15" s="381"/>
      <c r="EI15" s="381"/>
      <c r="EJ15" s="381"/>
      <c r="EK15" s="381"/>
      <c r="EL15" s="381"/>
      <c r="EM15" s="381"/>
      <c r="EN15" s="381"/>
      <c r="EO15" s="381"/>
      <c r="EP15" s="381"/>
      <c r="EQ15" s="381"/>
      <c r="ER15" s="381"/>
      <c r="ES15" s="381"/>
      <c r="ET15" s="381"/>
      <c r="EU15" s="381"/>
      <c r="EV15" s="381"/>
      <c r="EW15" s="381"/>
      <c r="EX15" s="381"/>
    </row>
    <row r="16" spans="1:167" s="76" customFormat="1" ht="12" customHeight="1" thickBot="1">
      <c r="A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I16" s="82" t="s">
        <v>263</v>
      </c>
      <c r="EJ16" s="382" t="s">
        <v>428</v>
      </c>
      <c r="EK16" s="383"/>
      <c r="EL16" s="383"/>
      <c r="EM16" s="383"/>
      <c r="EN16" s="83" t="s">
        <v>264</v>
      </c>
      <c r="EO16" s="83"/>
      <c r="EP16" s="83"/>
      <c r="EQ16" s="83"/>
      <c r="EZ16" s="384" t="s">
        <v>135</v>
      </c>
      <c r="FA16" s="385"/>
      <c r="FB16" s="385"/>
      <c r="FC16" s="385"/>
      <c r="FD16" s="385"/>
      <c r="FE16" s="385"/>
      <c r="FF16" s="385"/>
      <c r="FG16" s="385"/>
      <c r="FH16" s="385"/>
      <c r="FI16" s="385"/>
      <c r="FJ16" s="385"/>
      <c r="FK16" s="386"/>
    </row>
    <row r="17" spans="1:167" s="76" customFormat="1" ht="12" customHeight="1">
      <c r="EB17" s="83"/>
      <c r="EC17" s="83"/>
      <c r="ED17" s="83"/>
      <c r="EE17" s="83"/>
      <c r="EF17" s="84"/>
      <c r="EG17" s="84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6"/>
      <c r="ES17" s="86"/>
      <c r="ET17" s="86"/>
      <c r="EU17" s="86"/>
      <c r="EW17" s="85"/>
      <c r="EX17" s="86" t="s">
        <v>265</v>
      </c>
      <c r="EZ17" s="387" t="s">
        <v>266</v>
      </c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9"/>
    </row>
    <row r="18" spans="1:167" s="76" customFormat="1" ht="10.5" customHeight="1">
      <c r="AQ18" s="79" t="s">
        <v>267</v>
      </c>
      <c r="AR18" s="281">
        <f>BQ14</f>
        <v>16</v>
      </c>
      <c r="AS18" s="282"/>
      <c r="AT18" s="282"/>
      <c r="AU18" s="282"/>
      <c r="AV18" s="282"/>
      <c r="AW18" s="279" t="s">
        <v>130</v>
      </c>
      <c r="AX18" s="279"/>
      <c r="AY18" s="281" t="str">
        <f>BX14</f>
        <v>января</v>
      </c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0">
        <v>20</v>
      </c>
      <c r="BW18" s="280"/>
      <c r="BX18" s="280"/>
      <c r="BY18" s="280"/>
      <c r="BZ18" s="283">
        <f>CY14</f>
        <v>17</v>
      </c>
      <c r="CA18" s="284"/>
      <c r="CB18" s="284"/>
      <c r="CC18" s="279" t="s">
        <v>131</v>
      </c>
      <c r="CD18" s="279"/>
      <c r="CE18" s="279"/>
      <c r="ER18" s="79"/>
      <c r="ES18" s="79"/>
      <c r="ET18" s="79"/>
      <c r="EU18" s="79"/>
      <c r="EX18" s="79" t="s">
        <v>137</v>
      </c>
      <c r="EZ18" s="366" t="str">
        <f>стр.1!CN20</f>
        <v>16.01.2017</v>
      </c>
      <c r="FA18" s="367"/>
      <c r="FB18" s="367"/>
      <c r="FC18" s="367"/>
      <c r="FD18" s="367"/>
      <c r="FE18" s="367"/>
      <c r="FF18" s="367"/>
      <c r="FG18" s="367"/>
      <c r="FH18" s="367"/>
      <c r="FI18" s="367"/>
      <c r="FJ18" s="367"/>
      <c r="FK18" s="368"/>
    </row>
    <row r="19" spans="1:167" s="76" customFormat="1" ht="10.5" customHeight="1">
      <c r="A19" s="76" t="s">
        <v>268</v>
      </c>
      <c r="AO19" s="369" t="str">
        <f>стр.1!AK23</f>
        <v xml:space="preserve"> Муниципальное бюджетное учереждение дополнительного образования "Детская школа искусств №1"</v>
      </c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369"/>
      <c r="DV19" s="369"/>
      <c r="DW19" s="369"/>
      <c r="DX19" s="369"/>
      <c r="DY19" s="369"/>
      <c r="DZ19" s="369"/>
      <c r="EA19" s="369"/>
      <c r="EB19" s="369"/>
      <c r="EC19" s="369"/>
      <c r="ED19" s="369"/>
      <c r="EE19" s="369"/>
      <c r="EF19" s="369"/>
      <c r="EG19" s="369"/>
      <c r="EH19" s="369"/>
      <c r="EI19" s="369"/>
      <c r="EJ19" s="369"/>
      <c r="EK19" s="369"/>
      <c r="EL19" s="369"/>
      <c r="ER19" s="79"/>
      <c r="ES19" s="79"/>
      <c r="ET19" s="79"/>
      <c r="EU19" s="79"/>
      <c r="EX19" s="79"/>
      <c r="EZ19" s="358" t="s">
        <v>325</v>
      </c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60"/>
    </row>
    <row r="20" spans="1:167" s="76" customFormat="1" ht="10.5" customHeight="1">
      <c r="A20" s="76" t="s">
        <v>269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R20" s="79"/>
      <c r="ES20" s="79"/>
      <c r="ET20" s="79"/>
      <c r="EU20" s="79"/>
      <c r="EX20" s="79" t="s">
        <v>139</v>
      </c>
      <c r="EZ20" s="364"/>
      <c r="FA20" s="281"/>
      <c r="FB20" s="281"/>
      <c r="FC20" s="281"/>
      <c r="FD20" s="281"/>
      <c r="FE20" s="281"/>
      <c r="FF20" s="281"/>
      <c r="FG20" s="281"/>
      <c r="FH20" s="281"/>
      <c r="FI20" s="281"/>
      <c r="FJ20" s="281"/>
      <c r="FK20" s="365"/>
    </row>
    <row r="21" spans="1:167" s="76" customFormat="1" ht="3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123" t="str">
        <f>стр.1!AK28</f>
        <v>5102002976/510201001</v>
      </c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R21" s="79"/>
      <c r="ES21" s="79"/>
      <c r="ET21" s="79"/>
      <c r="EU21" s="79"/>
      <c r="EX21" s="79"/>
      <c r="EZ21" s="358"/>
      <c r="FA21" s="359"/>
      <c r="FB21" s="359"/>
      <c r="FC21" s="359"/>
      <c r="FD21" s="359"/>
      <c r="FE21" s="359"/>
      <c r="FF21" s="359"/>
      <c r="FG21" s="359"/>
      <c r="FH21" s="359"/>
      <c r="FI21" s="359"/>
      <c r="FJ21" s="359"/>
      <c r="FK21" s="360"/>
    </row>
    <row r="22" spans="1:167" s="76" customFormat="1" ht="10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N22" s="87"/>
      <c r="AO22" s="88" t="s">
        <v>141</v>
      </c>
      <c r="AP22" s="87"/>
      <c r="AQ22" s="87"/>
      <c r="AR22" s="87"/>
      <c r="AY22" s="373" t="str">
        <f>стр.1!AK28</f>
        <v>5102002976/510201001</v>
      </c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5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R22" s="79"/>
      <c r="ES22" s="79"/>
      <c r="ET22" s="79"/>
      <c r="EU22" s="79"/>
      <c r="EX22" s="79" t="s">
        <v>270</v>
      </c>
      <c r="EZ22" s="370"/>
      <c r="FA22" s="371"/>
      <c r="FB22" s="371"/>
      <c r="FC22" s="371"/>
      <c r="FD22" s="371"/>
      <c r="FE22" s="371"/>
      <c r="FF22" s="371"/>
      <c r="FG22" s="371"/>
      <c r="FH22" s="371"/>
      <c r="FI22" s="371"/>
      <c r="FJ22" s="371"/>
      <c r="FK22" s="372"/>
    </row>
    <row r="23" spans="1:167" s="76" customFormat="1" ht="3" customHeight="1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Y23" s="376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8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R23" s="79"/>
      <c r="ES23" s="79"/>
      <c r="ET23" s="79"/>
      <c r="EU23" s="79"/>
      <c r="EX23" s="79"/>
      <c r="EZ23" s="364"/>
      <c r="FA23" s="281"/>
      <c r="FB23" s="281"/>
      <c r="FC23" s="281"/>
      <c r="FD23" s="281"/>
      <c r="FE23" s="281"/>
      <c r="FF23" s="281"/>
      <c r="FG23" s="281"/>
      <c r="FH23" s="281"/>
      <c r="FI23" s="281"/>
      <c r="FJ23" s="281"/>
      <c r="FK23" s="365"/>
    </row>
    <row r="24" spans="1:167" s="76" customFormat="1" ht="10.5" customHeight="1">
      <c r="A24" s="76" t="s">
        <v>271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R24" s="79"/>
      <c r="ES24" s="79"/>
      <c r="ET24" s="79"/>
      <c r="EU24" s="79"/>
      <c r="EX24" s="86" t="s">
        <v>272</v>
      </c>
      <c r="EZ24" s="366"/>
      <c r="FA24" s="379"/>
      <c r="FB24" s="379"/>
      <c r="FC24" s="379"/>
      <c r="FD24" s="379"/>
      <c r="FE24" s="379"/>
      <c r="FF24" s="379"/>
      <c r="FG24" s="379"/>
      <c r="FH24" s="379"/>
      <c r="FI24" s="379"/>
      <c r="FJ24" s="379"/>
      <c r="FK24" s="380"/>
    </row>
    <row r="25" spans="1:167" s="76" customFormat="1" ht="10.5" customHeight="1">
      <c r="A25" s="76" t="s">
        <v>144</v>
      </c>
      <c r="AO25" s="356" t="s">
        <v>326</v>
      </c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R25" s="79"/>
      <c r="ES25" s="79"/>
      <c r="ET25" s="79"/>
      <c r="EU25" s="79"/>
      <c r="EX25" s="79"/>
      <c r="EZ25" s="358"/>
      <c r="FA25" s="359"/>
      <c r="FB25" s="359"/>
      <c r="FC25" s="359"/>
      <c r="FD25" s="359"/>
      <c r="FE25" s="359"/>
      <c r="FF25" s="359"/>
      <c r="FG25" s="359"/>
      <c r="FH25" s="359"/>
      <c r="FI25" s="359"/>
      <c r="FJ25" s="359"/>
      <c r="FK25" s="360"/>
    </row>
    <row r="26" spans="1:167" s="76" customFormat="1" ht="10.5" customHeight="1">
      <c r="A26" s="76" t="s">
        <v>145</v>
      </c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  <c r="DN26" s="357"/>
      <c r="DO26" s="357"/>
      <c r="DP26" s="357"/>
      <c r="DQ26" s="357"/>
      <c r="DR26" s="357"/>
      <c r="DS26" s="357"/>
      <c r="DT26" s="357"/>
      <c r="DU26" s="357"/>
      <c r="DV26" s="357"/>
      <c r="DW26" s="357"/>
      <c r="DX26" s="357"/>
      <c r="DY26" s="357"/>
      <c r="DZ26" s="357"/>
      <c r="EA26" s="357"/>
      <c r="EB26" s="357"/>
      <c r="EC26" s="357"/>
      <c r="ED26" s="357"/>
      <c r="EE26" s="357"/>
      <c r="EF26" s="357"/>
      <c r="EG26" s="357"/>
      <c r="EH26" s="357"/>
      <c r="EI26" s="357"/>
      <c r="EJ26" s="357"/>
      <c r="EK26" s="357"/>
      <c r="EL26" s="357"/>
      <c r="ER26" s="79"/>
      <c r="ES26" s="79"/>
      <c r="ET26" s="79"/>
      <c r="EU26" s="79"/>
      <c r="EX26" s="79" t="s">
        <v>273</v>
      </c>
      <c r="EZ26" s="361"/>
      <c r="FA26" s="362"/>
      <c r="FB26" s="362"/>
      <c r="FC26" s="362"/>
      <c r="FD26" s="362"/>
      <c r="FE26" s="362"/>
      <c r="FF26" s="362"/>
      <c r="FG26" s="362"/>
      <c r="FH26" s="362"/>
      <c r="FI26" s="362"/>
      <c r="FJ26" s="362"/>
      <c r="FK26" s="363"/>
    </row>
    <row r="27" spans="1:167" s="76" customFormat="1" ht="10.5" customHeight="1">
      <c r="A27" s="76" t="s">
        <v>144</v>
      </c>
      <c r="AO27" s="356" t="s">
        <v>327</v>
      </c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N27" s="85"/>
      <c r="EO27" s="85"/>
      <c r="EP27" s="85"/>
      <c r="EQ27" s="85"/>
      <c r="ER27" s="86"/>
      <c r="ES27" s="86"/>
      <c r="ET27" s="86"/>
      <c r="EU27" s="86"/>
      <c r="EW27" s="85"/>
      <c r="EZ27" s="358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60"/>
    </row>
    <row r="28" spans="1:167" s="76" customFormat="1" ht="10.5" customHeight="1">
      <c r="A28" s="76" t="s">
        <v>274</v>
      </c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357"/>
      <c r="EJ28" s="357"/>
      <c r="EK28" s="357"/>
      <c r="EL28" s="357"/>
      <c r="EN28" s="85"/>
      <c r="EO28" s="85"/>
      <c r="EP28" s="85"/>
      <c r="EQ28" s="85"/>
      <c r="ER28" s="86"/>
      <c r="ES28" s="86"/>
      <c r="ET28" s="86"/>
      <c r="EU28" s="86"/>
      <c r="EW28" s="85"/>
      <c r="EX28" s="79" t="s">
        <v>139</v>
      </c>
      <c r="EZ28" s="364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365"/>
    </row>
    <row r="29" spans="1:167" s="76" customFormat="1" ht="10.5" customHeight="1">
      <c r="A29" s="76" t="s">
        <v>275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5"/>
      <c r="EK29" s="85"/>
      <c r="EL29" s="85"/>
      <c r="EM29" s="85"/>
      <c r="EN29" s="85"/>
      <c r="EO29" s="85"/>
      <c r="EP29" s="85"/>
      <c r="EQ29" s="85"/>
      <c r="ER29" s="86"/>
      <c r="ES29" s="86"/>
      <c r="ET29" s="86"/>
      <c r="EU29" s="86"/>
      <c r="EW29" s="85"/>
      <c r="EX29" s="79" t="s">
        <v>143</v>
      </c>
      <c r="EZ29" s="361"/>
      <c r="FA29" s="362"/>
      <c r="FB29" s="362"/>
      <c r="FC29" s="362"/>
      <c r="FD29" s="362"/>
      <c r="FE29" s="362"/>
      <c r="FF29" s="362"/>
      <c r="FG29" s="362"/>
      <c r="FH29" s="362"/>
      <c r="FI29" s="362"/>
      <c r="FJ29" s="362"/>
      <c r="FK29" s="363"/>
    </row>
    <row r="30" spans="1:167" s="76" customFormat="1" ht="10.5" customHeight="1" thickBot="1"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5"/>
      <c r="EK30" s="85"/>
      <c r="EL30" s="85"/>
      <c r="EM30" s="85"/>
      <c r="EN30" s="85"/>
      <c r="EO30" s="85"/>
      <c r="EP30" s="85"/>
      <c r="EQ30" s="85"/>
      <c r="ER30" s="86"/>
      <c r="ES30" s="86"/>
      <c r="ET30" s="86"/>
      <c r="EU30" s="86"/>
      <c r="EW30" s="85"/>
      <c r="EX30" s="79" t="s">
        <v>276</v>
      </c>
      <c r="EZ30" s="325"/>
      <c r="FA30" s="326"/>
      <c r="FB30" s="326"/>
      <c r="FC30" s="326"/>
      <c r="FD30" s="326"/>
      <c r="FE30" s="326"/>
      <c r="FF30" s="326"/>
      <c r="FG30" s="326"/>
      <c r="FH30" s="326"/>
      <c r="FI30" s="326"/>
      <c r="FJ30" s="326"/>
      <c r="FK30" s="327"/>
    </row>
    <row r="31" spans="1:167" s="75" customFormat="1" ht="10.5" customHeight="1" thickBot="1">
      <c r="L31" s="289" t="s">
        <v>277</v>
      </c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1"/>
      <c r="EK31" s="91"/>
      <c r="EL31" s="91"/>
      <c r="EM31" s="91"/>
      <c r="EN31" s="91"/>
      <c r="EO31" s="91"/>
      <c r="EP31" s="91"/>
      <c r="EQ31" s="91"/>
      <c r="ER31" s="92"/>
      <c r="ES31" s="92"/>
      <c r="ET31" s="92"/>
      <c r="EU31" s="92"/>
      <c r="EW31" s="91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</row>
    <row r="32" spans="1:167" s="76" customFormat="1" thickBot="1">
      <c r="AX32" s="94"/>
      <c r="AY32" s="94"/>
      <c r="AZ32" s="94"/>
      <c r="BA32" s="94"/>
      <c r="BB32" s="94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CB32" s="89"/>
      <c r="CC32" s="89"/>
      <c r="CD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I32" s="89"/>
      <c r="EL32" s="86" t="s">
        <v>14</v>
      </c>
      <c r="EN32" s="328">
        <v>0</v>
      </c>
      <c r="EO32" s="329"/>
      <c r="EP32" s="329"/>
      <c r="EQ32" s="329"/>
      <c r="ER32" s="329"/>
      <c r="ES32" s="329"/>
      <c r="ET32" s="329"/>
      <c r="EU32" s="329"/>
      <c r="EV32" s="329"/>
      <c r="EW32" s="329"/>
      <c r="EX32" s="329"/>
      <c r="EY32" s="329"/>
      <c r="EZ32" s="329"/>
      <c r="FA32" s="329"/>
      <c r="FB32" s="329"/>
      <c r="FC32" s="329"/>
      <c r="FD32" s="329"/>
      <c r="FE32" s="329"/>
      <c r="FF32" s="329"/>
      <c r="FG32" s="329"/>
      <c r="FH32" s="329"/>
      <c r="FI32" s="329"/>
      <c r="FJ32" s="329"/>
      <c r="FK32" s="330"/>
    </row>
    <row r="33" spans="1:167" s="76" customFormat="1" ht="5.0999999999999996" customHeight="1">
      <c r="A33" s="87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5"/>
      <c r="EK33" s="85"/>
      <c r="EL33" s="85"/>
      <c r="EM33" s="85"/>
      <c r="EN33" s="85"/>
      <c r="EO33" s="85"/>
      <c r="EP33" s="85"/>
      <c r="EQ33" s="85"/>
      <c r="ER33" s="86"/>
      <c r="ES33" s="86"/>
      <c r="ET33" s="86"/>
      <c r="EU33" s="86"/>
      <c r="EW33" s="8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pans="1:167" s="76" customFormat="1" ht="10.5" customHeight="1">
      <c r="A34" s="331" t="s">
        <v>278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2"/>
      <c r="AO34" s="337" t="s">
        <v>279</v>
      </c>
      <c r="AP34" s="338"/>
      <c r="AQ34" s="338"/>
      <c r="AR34" s="338"/>
      <c r="AS34" s="338"/>
      <c r="AT34" s="338"/>
      <c r="AU34" s="338"/>
      <c r="AV34" s="338"/>
      <c r="AW34" s="338"/>
      <c r="AX34" s="338"/>
      <c r="AY34" s="339" t="s">
        <v>280</v>
      </c>
      <c r="AZ34" s="340"/>
      <c r="BA34" s="340"/>
      <c r="BB34" s="340"/>
      <c r="BC34" s="340"/>
      <c r="BD34" s="340"/>
      <c r="BE34" s="340"/>
      <c r="BF34" s="340"/>
      <c r="BG34" s="340"/>
      <c r="BH34" s="340"/>
      <c r="BI34" s="341" t="s">
        <v>281</v>
      </c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3"/>
      <c r="CN34" s="344" t="s">
        <v>282</v>
      </c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345"/>
      <c r="DJ34" s="345"/>
      <c r="DK34" s="345"/>
      <c r="DL34" s="345"/>
      <c r="DM34" s="345"/>
      <c r="DN34" s="345"/>
      <c r="DO34" s="346"/>
      <c r="DP34" s="353" t="s">
        <v>283</v>
      </c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</row>
    <row r="35" spans="1:167" s="76" customFormat="1" ht="10.5" customHeight="1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4"/>
      <c r="AO35" s="337"/>
      <c r="AP35" s="338"/>
      <c r="AQ35" s="338"/>
      <c r="AR35" s="338"/>
      <c r="AS35" s="338"/>
      <c r="AT35" s="338"/>
      <c r="AU35" s="338"/>
      <c r="AV35" s="338"/>
      <c r="AW35" s="338"/>
      <c r="AX35" s="338"/>
      <c r="AY35" s="339"/>
      <c r="AZ35" s="340"/>
      <c r="BA35" s="340"/>
      <c r="BB35" s="340"/>
      <c r="BC35" s="340"/>
      <c r="BD35" s="340"/>
      <c r="BE35" s="340"/>
      <c r="BF35" s="340"/>
      <c r="BG35" s="340"/>
      <c r="BH35" s="340"/>
      <c r="BI35" s="320" t="s">
        <v>284</v>
      </c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2"/>
      <c r="CN35" s="347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8"/>
      <c r="DJ35" s="348"/>
      <c r="DK35" s="348"/>
      <c r="DL35" s="348"/>
      <c r="DM35" s="348"/>
      <c r="DN35" s="348"/>
      <c r="DO35" s="349"/>
      <c r="DP35" s="354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333"/>
    </row>
    <row r="36" spans="1:167" s="98" customFormat="1" ht="10.5" customHeight="1">
      <c r="A36" s="333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4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9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9" t="s">
        <v>285</v>
      </c>
      <c r="CB36" s="283"/>
      <c r="CC36" s="283"/>
      <c r="CD36" s="283"/>
      <c r="CE36" s="76" t="s">
        <v>131</v>
      </c>
      <c r="CF36" s="76"/>
      <c r="CG36" s="76"/>
      <c r="CH36" s="76"/>
      <c r="CI36" s="76"/>
      <c r="CJ36" s="76"/>
      <c r="CK36" s="76"/>
      <c r="CL36" s="76"/>
      <c r="CM36" s="97"/>
      <c r="CN36" s="347"/>
      <c r="CO36" s="348"/>
      <c r="CP36" s="348"/>
      <c r="CQ36" s="348"/>
      <c r="CR36" s="348"/>
      <c r="CS36" s="348"/>
      <c r="CT36" s="348"/>
      <c r="CU36" s="348"/>
      <c r="CV36" s="348"/>
      <c r="CW36" s="348"/>
      <c r="CX36" s="348"/>
      <c r="CY36" s="348"/>
      <c r="CZ36" s="348"/>
      <c r="DA36" s="348"/>
      <c r="DB36" s="348"/>
      <c r="DC36" s="348"/>
      <c r="DD36" s="348"/>
      <c r="DE36" s="348"/>
      <c r="DF36" s="348"/>
      <c r="DG36" s="348"/>
      <c r="DH36" s="348"/>
      <c r="DI36" s="348"/>
      <c r="DJ36" s="348"/>
      <c r="DK36" s="348"/>
      <c r="DL36" s="348"/>
      <c r="DM36" s="348"/>
      <c r="DN36" s="348"/>
      <c r="DO36" s="349"/>
      <c r="DP36" s="354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</row>
    <row r="37" spans="1:167" s="98" customFormat="1" ht="3" customHeight="1">
      <c r="A37" s="333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4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99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1"/>
      <c r="CN37" s="350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2"/>
      <c r="DP37" s="355"/>
      <c r="DQ37" s="335"/>
      <c r="DR37" s="335"/>
      <c r="DS37" s="335"/>
      <c r="DT37" s="335"/>
      <c r="DU37" s="335"/>
      <c r="DV37" s="335"/>
      <c r="DW37" s="335"/>
      <c r="DX37" s="335"/>
      <c r="DY37" s="335"/>
      <c r="DZ37" s="335"/>
      <c r="EA37" s="335"/>
      <c r="EB37" s="335"/>
      <c r="EC37" s="335"/>
      <c r="ED37" s="335"/>
      <c r="EE37" s="335"/>
      <c r="EF37" s="335"/>
      <c r="EG37" s="335"/>
      <c r="EH37" s="335"/>
      <c r="EI37" s="335"/>
      <c r="EJ37" s="335"/>
      <c r="EK37" s="335"/>
      <c r="EL37" s="335"/>
      <c r="EM37" s="335"/>
      <c r="EN37" s="335"/>
      <c r="EO37" s="335"/>
      <c r="EP37" s="335"/>
      <c r="EQ37" s="335"/>
      <c r="ER37" s="335"/>
      <c r="ES37" s="335"/>
      <c r="ET37" s="335"/>
      <c r="EU37" s="335"/>
      <c r="EV37" s="335"/>
      <c r="EW37" s="335"/>
      <c r="EX37" s="335"/>
      <c r="EY37" s="335"/>
      <c r="EZ37" s="335"/>
      <c r="FA37" s="335"/>
      <c r="FB37" s="335"/>
      <c r="FC37" s="335"/>
      <c r="FD37" s="335"/>
      <c r="FE37" s="335"/>
      <c r="FF37" s="335"/>
      <c r="FG37" s="335"/>
      <c r="FH37" s="335"/>
      <c r="FI37" s="335"/>
      <c r="FJ37" s="335"/>
      <c r="FK37" s="335"/>
    </row>
    <row r="38" spans="1:167" s="98" customFormat="1" ht="14.25" customHeight="1">
      <c r="A38" s="335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6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23" t="s">
        <v>286</v>
      </c>
      <c r="BJ38" s="323"/>
      <c r="BK38" s="323"/>
      <c r="BL38" s="323"/>
      <c r="BM38" s="323"/>
      <c r="BN38" s="323"/>
      <c r="BO38" s="323"/>
      <c r="BP38" s="323"/>
      <c r="BQ38" s="323"/>
      <c r="BR38" s="323"/>
      <c r="BS38" s="323" t="s">
        <v>287</v>
      </c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4" t="s">
        <v>286</v>
      </c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6"/>
      <c r="DB38" s="324" t="s">
        <v>287</v>
      </c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6"/>
      <c r="DP38" s="323" t="s">
        <v>288</v>
      </c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 t="s">
        <v>289</v>
      </c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4"/>
    </row>
    <row r="39" spans="1:167" s="76" customFormat="1" ht="11.1" customHeight="1" thickBot="1">
      <c r="A39" s="315">
        <v>1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6"/>
      <c r="AO39" s="317">
        <v>2</v>
      </c>
      <c r="AP39" s="317"/>
      <c r="AQ39" s="317"/>
      <c r="AR39" s="317"/>
      <c r="AS39" s="317"/>
      <c r="AT39" s="317"/>
      <c r="AU39" s="317"/>
      <c r="AV39" s="317"/>
      <c r="AW39" s="317"/>
      <c r="AX39" s="317"/>
      <c r="AY39" s="317">
        <v>3</v>
      </c>
      <c r="AZ39" s="317"/>
      <c r="BA39" s="317"/>
      <c r="BB39" s="317"/>
      <c r="BC39" s="317"/>
      <c r="BD39" s="317"/>
      <c r="BE39" s="317"/>
      <c r="BF39" s="317"/>
      <c r="BG39" s="317"/>
      <c r="BH39" s="317"/>
      <c r="BI39" s="318">
        <v>4</v>
      </c>
      <c r="BJ39" s="318"/>
      <c r="BK39" s="318"/>
      <c r="BL39" s="318"/>
      <c r="BM39" s="318"/>
      <c r="BN39" s="318"/>
      <c r="BO39" s="318"/>
      <c r="BP39" s="318"/>
      <c r="BQ39" s="318"/>
      <c r="BR39" s="318"/>
      <c r="BS39" s="317">
        <v>5</v>
      </c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8">
        <v>6</v>
      </c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>
        <v>7</v>
      </c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>
        <v>8</v>
      </c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>
        <v>9</v>
      </c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9"/>
    </row>
    <row r="40" spans="1:167" s="76" customFormat="1" ht="11.25" customHeight="1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1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3"/>
      <c r="EZ40" s="313"/>
      <c r="FA40" s="313"/>
      <c r="FB40" s="313"/>
      <c r="FC40" s="313"/>
      <c r="FD40" s="313"/>
      <c r="FE40" s="313"/>
      <c r="FF40" s="313"/>
      <c r="FG40" s="313"/>
      <c r="FH40" s="313"/>
      <c r="FI40" s="313"/>
      <c r="FJ40" s="313"/>
      <c r="FK40" s="314"/>
    </row>
    <row r="41" spans="1:167" s="76" customFormat="1" ht="11.25" customHeight="1" thickBo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7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297"/>
      <c r="DC41" s="297"/>
      <c r="DD41" s="297"/>
      <c r="DE41" s="297"/>
      <c r="DF41" s="297"/>
      <c r="DG41" s="297"/>
      <c r="DH41" s="297"/>
      <c r="DI41" s="297"/>
      <c r="DJ41" s="297"/>
      <c r="DK41" s="297"/>
      <c r="DL41" s="297"/>
      <c r="DM41" s="297"/>
      <c r="DN41" s="297"/>
      <c r="DO41" s="297"/>
      <c r="DP41" s="297"/>
      <c r="DQ41" s="297"/>
      <c r="DR41" s="297"/>
      <c r="DS41" s="297"/>
      <c r="DT41" s="297"/>
      <c r="DU41" s="297"/>
      <c r="DV41" s="297"/>
      <c r="DW41" s="297"/>
      <c r="DX41" s="297"/>
      <c r="DY41" s="297"/>
      <c r="DZ41" s="297"/>
      <c r="EA41" s="297"/>
      <c r="EB41" s="297"/>
      <c r="EC41" s="297"/>
      <c r="ED41" s="297"/>
      <c r="EE41" s="297"/>
      <c r="EF41" s="297"/>
      <c r="EG41" s="297"/>
      <c r="EH41" s="297"/>
      <c r="EI41" s="297"/>
      <c r="EJ41" s="297"/>
      <c r="EK41" s="297"/>
      <c r="EL41" s="297"/>
      <c r="EM41" s="297"/>
      <c r="EN41" s="297"/>
      <c r="EO41" s="297"/>
      <c r="EP41" s="297"/>
      <c r="EQ41" s="297"/>
      <c r="ER41" s="297"/>
      <c r="ES41" s="297"/>
      <c r="ET41" s="297"/>
      <c r="EU41" s="297"/>
      <c r="EV41" s="297"/>
      <c r="EW41" s="297"/>
      <c r="EX41" s="297"/>
      <c r="EY41" s="297"/>
      <c r="EZ41" s="297"/>
      <c r="FA41" s="297"/>
      <c r="FB41" s="297"/>
      <c r="FC41" s="297"/>
      <c r="FD41" s="297"/>
      <c r="FE41" s="297"/>
      <c r="FF41" s="297"/>
      <c r="FG41" s="297"/>
      <c r="FH41" s="297"/>
      <c r="FI41" s="297"/>
      <c r="FJ41" s="297"/>
      <c r="FK41" s="298"/>
    </row>
    <row r="42" spans="1:167" s="85" customFormat="1" ht="12" customHeight="1" thickBot="1">
      <c r="BQ42" s="86" t="s">
        <v>2</v>
      </c>
      <c r="BS42" s="299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1"/>
      <c r="CN42" s="302" t="s">
        <v>6</v>
      </c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4"/>
      <c r="EN42" s="304"/>
      <c r="EO42" s="304"/>
      <c r="EP42" s="304"/>
      <c r="EQ42" s="304"/>
      <c r="ER42" s="304"/>
      <c r="ES42" s="304"/>
      <c r="ET42" s="304"/>
      <c r="EU42" s="304"/>
      <c r="EV42" s="304"/>
      <c r="EW42" s="304"/>
      <c r="EX42" s="304"/>
      <c r="EY42" s="304"/>
      <c r="EZ42" s="304"/>
      <c r="FA42" s="304"/>
      <c r="FB42" s="304"/>
      <c r="FC42" s="304"/>
      <c r="FD42" s="304"/>
      <c r="FE42" s="304"/>
      <c r="FF42" s="304"/>
      <c r="FG42" s="304"/>
      <c r="FH42" s="304"/>
      <c r="FI42" s="304"/>
      <c r="FJ42" s="304"/>
      <c r="FK42" s="305"/>
    </row>
    <row r="43" spans="1:167" ht="5.0999999999999996" customHeight="1" thickBot="1"/>
    <row r="44" spans="1:167" s="76" customFormat="1" ht="10.5" customHeight="1">
      <c r="ET44" s="79"/>
      <c r="EU44" s="79"/>
      <c r="EX44" s="79" t="s">
        <v>290</v>
      </c>
      <c r="EZ44" s="291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3"/>
    </row>
    <row r="45" spans="1:167" s="76" customFormat="1" ht="10.5" customHeight="1" thickBot="1">
      <c r="A45" s="76" t="s">
        <v>291</v>
      </c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H45" s="281" t="s">
        <v>319</v>
      </c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ET45" s="79"/>
      <c r="EU45" s="79"/>
      <c r="EW45" s="85"/>
      <c r="EX45" s="79" t="s">
        <v>292</v>
      </c>
      <c r="EZ45" s="294"/>
      <c r="FA45" s="295"/>
      <c r="FB45" s="295"/>
      <c r="FC45" s="295"/>
      <c r="FD45" s="295"/>
      <c r="FE45" s="295"/>
      <c r="FF45" s="295"/>
      <c r="FG45" s="295"/>
      <c r="FH45" s="295"/>
      <c r="FI45" s="295"/>
      <c r="FJ45" s="295"/>
      <c r="FK45" s="296"/>
    </row>
    <row r="46" spans="1:167" s="75" customFormat="1" ht="10.5" customHeight="1" thickBot="1">
      <c r="N46" s="289" t="s">
        <v>128</v>
      </c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H46" s="290" t="s">
        <v>129</v>
      </c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</row>
    <row r="47" spans="1:167" ht="10.5" customHeight="1">
      <c r="A47" s="76" t="s">
        <v>293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X47" s="285" t="s">
        <v>294</v>
      </c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4"/>
    </row>
    <row r="48" spans="1:167" ht="10.5" customHeight="1">
      <c r="A48" s="76" t="s">
        <v>295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X48" s="287" t="s">
        <v>296</v>
      </c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ht="10.5" customHeight="1">
      <c r="A49" s="76" t="s">
        <v>297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H49" s="282" t="s">
        <v>320</v>
      </c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X49" s="107"/>
      <c r="BY49" s="76" t="s">
        <v>298</v>
      </c>
      <c r="CL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108"/>
    </row>
    <row r="50" spans="1:167" ht="10.5" customHeight="1">
      <c r="N50" s="289" t="s">
        <v>128</v>
      </c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H50" s="290" t="s">
        <v>129</v>
      </c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X50" s="107"/>
      <c r="BY50" s="76" t="s">
        <v>299</v>
      </c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Z50" s="282"/>
      <c r="DA50" s="282"/>
      <c r="DB50" s="282"/>
      <c r="DC50" s="282"/>
      <c r="DD50" s="282"/>
      <c r="DE50" s="282"/>
      <c r="DF50" s="282"/>
      <c r="DG50" s="282"/>
      <c r="DH50" s="282"/>
      <c r="DJ50" s="282"/>
      <c r="DK50" s="282"/>
      <c r="DL50" s="282"/>
      <c r="DM50" s="282"/>
      <c r="DN50" s="282"/>
      <c r="DO50" s="282"/>
      <c r="DP50" s="282"/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C50" s="281"/>
      <c r="ED50" s="281"/>
      <c r="EE50" s="281"/>
      <c r="EF50" s="281"/>
      <c r="EG50" s="281"/>
      <c r="EH50" s="281"/>
      <c r="EI50" s="281"/>
      <c r="EJ50" s="281"/>
      <c r="EK50" s="281"/>
      <c r="EL50" s="281"/>
      <c r="FJ50" s="76"/>
      <c r="FK50" s="108"/>
    </row>
    <row r="51" spans="1:167" ht="10.5" customHeight="1">
      <c r="A51" s="76" t="s">
        <v>298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X51" s="107"/>
      <c r="CL51" s="277" t="s">
        <v>300</v>
      </c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Z51" s="277" t="s">
        <v>128</v>
      </c>
      <c r="DA51" s="277"/>
      <c r="DB51" s="277"/>
      <c r="DC51" s="277"/>
      <c r="DD51" s="277"/>
      <c r="DE51" s="277"/>
      <c r="DF51" s="277"/>
      <c r="DG51" s="277"/>
      <c r="DH51" s="277"/>
      <c r="DJ51" s="277" t="s">
        <v>129</v>
      </c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C51" s="277" t="s">
        <v>301</v>
      </c>
      <c r="ED51" s="277"/>
      <c r="EE51" s="277"/>
      <c r="EF51" s="277"/>
      <c r="EG51" s="277"/>
      <c r="EH51" s="277"/>
      <c r="EI51" s="277"/>
      <c r="EJ51" s="277"/>
      <c r="EK51" s="277"/>
      <c r="EL51" s="277"/>
      <c r="FJ51" s="109"/>
      <c r="FK51" s="108"/>
    </row>
    <row r="52" spans="1:167" ht="10.5" customHeight="1">
      <c r="A52" s="76" t="s">
        <v>299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82" t="s">
        <v>328</v>
      </c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O52" s="282" t="s">
        <v>322</v>
      </c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H52" s="281" t="s">
        <v>321</v>
      </c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X52" s="107"/>
      <c r="BY52" s="280" t="s">
        <v>130</v>
      </c>
      <c r="BZ52" s="280"/>
      <c r="CA52" s="281"/>
      <c r="CB52" s="281"/>
      <c r="CC52" s="281"/>
      <c r="CD52" s="281"/>
      <c r="CE52" s="281"/>
      <c r="CF52" s="279" t="s">
        <v>130</v>
      </c>
      <c r="CG52" s="279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0">
        <v>20</v>
      </c>
      <c r="DF52" s="280"/>
      <c r="DG52" s="280"/>
      <c r="DH52" s="280"/>
      <c r="DI52" s="283"/>
      <c r="DJ52" s="283"/>
      <c r="DK52" s="283"/>
      <c r="DL52" s="279" t="s">
        <v>131</v>
      </c>
      <c r="DM52" s="279"/>
      <c r="DN52" s="279"/>
      <c r="ED52" s="76"/>
      <c r="EE52" s="76"/>
      <c r="EF52" s="76"/>
      <c r="EG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108"/>
    </row>
    <row r="53" spans="1:167" s="75" customFormat="1" ht="9.75" customHeight="1" thickBot="1">
      <c r="N53" s="277" t="s">
        <v>300</v>
      </c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D53" s="277" t="s">
        <v>128</v>
      </c>
      <c r="AE53" s="277"/>
      <c r="AF53" s="277"/>
      <c r="AG53" s="277"/>
      <c r="AH53" s="277"/>
      <c r="AI53" s="277"/>
      <c r="AJ53" s="277"/>
      <c r="AK53" s="277"/>
      <c r="AL53" s="277"/>
      <c r="AM53" s="277"/>
      <c r="AO53" s="277" t="s">
        <v>129</v>
      </c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H53" s="278" t="s">
        <v>301</v>
      </c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X53" s="110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2"/>
    </row>
    <row r="54" spans="1:167" s="76" customFormat="1" ht="10.5" customHeight="1">
      <c r="A54" s="280" t="s">
        <v>130</v>
      </c>
      <c r="B54" s="280"/>
      <c r="C54" s="281">
        <f>AR18</f>
        <v>16</v>
      </c>
      <c r="D54" s="282"/>
      <c r="E54" s="282"/>
      <c r="F54" s="282"/>
      <c r="G54" s="282"/>
      <c r="H54" s="279" t="s">
        <v>130</v>
      </c>
      <c r="I54" s="279"/>
      <c r="J54" s="281" t="str">
        <f>AY18</f>
        <v>января</v>
      </c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0">
        <v>20</v>
      </c>
      <c r="AH54" s="280"/>
      <c r="AI54" s="280"/>
      <c r="AJ54" s="280"/>
      <c r="AK54" s="283">
        <f>BZ18</f>
        <v>17</v>
      </c>
      <c r="AL54" s="284"/>
      <c r="AM54" s="284"/>
      <c r="AN54" s="279" t="s">
        <v>131</v>
      </c>
      <c r="AO54" s="279"/>
      <c r="AP54" s="279"/>
    </row>
    <row r="55" spans="1:167" s="76" customFormat="1" ht="3" customHeight="1"/>
  </sheetData>
  <mergeCells count="135">
    <mergeCell ref="CS1:FK1"/>
    <mergeCell ref="CS2:FK2"/>
    <mergeCell ref="CS3:FK3"/>
    <mergeCell ref="CS4:FK4"/>
    <mergeCell ref="CS5:FK5"/>
    <mergeCell ref="BP7:FK7"/>
    <mergeCell ref="BP13:CK13"/>
    <mergeCell ref="DY13:FK13"/>
    <mergeCell ref="BQ14:BU14"/>
    <mergeCell ref="BV14:BW14"/>
    <mergeCell ref="BX14:CT14"/>
    <mergeCell ref="CU14:CX14"/>
    <mergeCell ref="CY14:DA14"/>
    <mergeCell ref="DB14:DD14"/>
    <mergeCell ref="BP8:FK8"/>
    <mergeCell ref="BP9:FK9"/>
    <mergeCell ref="BP10:FK10"/>
    <mergeCell ref="BP11:FK11"/>
    <mergeCell ref="BP12:CK12"/>
    <mergeCell ref="DY12:FK12"/>
    <mergeCell ref="B15:EX15"/>
    <mergeCell ref="EJ16:EM16"/>
    <mergeCell ref="EZ16:FK16"/>
    <mergeCell ref="EZ17:FK17"/>
    <mergeCell ref="AR18:AV18"/>
    <mergeCell ref="AW18:AX18"/>
    <mergeCell ref="AY18:BU18"/>
    <mergeCell ref="BV18:BY18"/>
    <mergeCell ref="BZ18:CB18"/>
    <mergeCell ref="CC18:CE18"/>
    <mergeCell ref="AO25:EL26"/>
    <mergeCell ref="EZ25:FK25"/>
    <mergeCell ref="EZ26:FK26"/>
    <mergeCell ref="AO27:EL28"/>
    <mergeCell ref="EZ27:FK28"/>
    <mergeCell ref="EZ29:FK29"/>
    <mergeCell ref="EZ18:FK18"/>
    <mergeCell ref="AO19:EL20"/>
    <mergeCell ref="EZ19:FK20"/>
    <mergeCell ref="EZ21:FK23"/>
    <mergeCell ref="AY22:BZ23"/>
    <mergeCell ref="AO24:EL24"/>
    <mergeCell ref="EZ24:FK24"/>
    <mergeCell ref="BI35:CM35"/>
    <mergeCell ref="CB36:CD36"/>
    <mergeCell ref="BI38:BR38"/>
    <mergeCell ref="BS38:CM38"/>
    <mergeCell ref="CN38:DA38"/>
    <mergeCell ref="DB38:DO38"/>
    <mergeCell ref="L30:AV30"/>
    <mergeCell ref="EZ30:FK30"/>
    <mergeCell ref="L31:AV31"/>
    <mergeCell ref="EN32:FK32"/>
    <mergeCell ref="A34:AN38"/>
    <mergeCell ref="AO34:AX38"/>
    <mergeCell ref="AY34:BH38"/>
    <mergeCell ref="BI34:CM34"/>
    <mergeCell ref="CN34:DO37"/>
    <mergeCell ref="DP34:FK37"/>
    <mergeCell ref="DP38:EM38"/>
    <mergeCell ref="EN38:FK38"/>
    <mergeCell ref="A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A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EZ44:FK44"/>
    <mergeCell ref="N45:AF45"/>
    <mergeCell ref="AH45:BF45"/>
    <mergeCell ref="EZ45:FK45"/>
    <mergeCell ref="N46:AF46"/>
    <mergeCell ref="AH46:BF46"/>
    <mergeCell ref="DB41:DO41"/>
    <mergeCell ref="DP41:EM41"/>
    <mergeCell ref="EN41:FK41"/>
    <mergeCell ref="BS42:CM42"/>
    <mergeCell ref="CN42:DA42"/>
    <mergeCell ref="DB42:DO42"/>
    <mergeCell ref="DP42:EM42"/>
    <mergeCell ref="EN42:FK42"/>
    <mergeCell ref="A41:AN41"/>
    <mergeCell ref="AO41:AX41"/>
    <mergeCell ref="AY41:BH41"/>
    <mergeCell ref="BI41:BR41"/>
    <mergeCell ref="BS41:CM41"/>
    <mergeCell ref="CN41:DA41"/>
    <mergeCell ref="EC51:EL51"/>
    <mergeCell ref="N52:AB52"/>
    <mergeCell ref="AD52:AM52"/>
    <mergeCell ref="AO52:BF52"/>
    <mergeCell ref="BH52:BU52"/>
    <mergeCell ref="BY52:BZ52"/>
    <mergeCell ref="CA52:CE52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DE52:DH52"/>
    <mergeCell ref="DI52:DK52"/>
    <mergeCell ref="DL52:DN52"/>
    <mergeCell ref="N53:AB53"/>
    <mergeCell ref="AD53:AM53"/>
    <mergeCell ref="AO53:BF53"/>
    <mergeCell ref="BH53:BU53"/>
    <mergeCell ref="CL51:CX51"/>
    <mergeCell ref="CZ51:DH51"/>
    <mergeCell ref="DJ51:EA51"/>
    <mergeCell ref="AN54:AP54"/>
    <mergeCell ref="A54:B54"/>
    <mergeCell ref="C54:G54"/>
    <mergeCell ref="H54:I54"/>
    <mergeCell ref="J54:AF54"/>
    <mergeCell ref="AG54:AJ54"/>
    <mergeCell ref="AK54:AM54"/>
    <mergeCell ref="CF52:CG52"/>
    <mergeCell ref="CH52:DD52"/>
  </mergeCells>
  <pageMargins left="0.70866141732283472" right="0.70866141732283472" top="0.74803149606299213" bottom="0.74803149606299213" header="0.31496062992125984" footer="0.31496062992125984"/>
  <pageSetup paperSize="9" scale="9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стр.1</vt:lpstr>
      <vt:lpstr>стр.2,3</vt:lpstr>
      <vt:lpstr>раздел 2.2. обоснования</vt:lpstr>
      <vt:lpstr>детализация</vt:lpstr>
      <vt:lpstr>раздел 2.2.1.</vt:lpstr>
      <vt:lpstr>раздел 2.3.</vt:lpstr>
      <vt:lpstr>раздел.3</vt:lpstr>
      <vt:lpstr>раздел 4</vt:lpstr>
      <vt:lpstr>прил.2</vt:lpstr>
      <vt:lpstr>'раздел 2.2. обоснования'!Заголовки_для_печати</vt:lpstr>
      <vt:lpstr>детализация!Область_печати</vt:lpstr>
      <vt:lpstr>'раздел 4'!Область_печати</vt:lpstr>
      <vt:lpstr>раздел.3!Область_печати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Н. Шалеева</dc:creator>
  <cp:lastModifiedBy>Otd2_pc5</cp:lastModifiedBy>
  <cp:lastPrinted>2017-01-30T08:05:08Z</cp:lastPrinted>
  <dcterms:created xsi:type="dcterms:W3CDTF">2016-07-07T20:41:53Z</dcterms:created>
  <dcterms:modified xsi:type="dcterms:W3CDTF">2017-01-30T08:05:10Z</dcterms:modified>
</cp:coreProperties>
</file>